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Users\10323305\Desktop\"/>
    </mc:Choice>
  </mc:AlternateContent>
  <xr:revisionPtr revIDLastSave="0" documentId="13_ncr:1_{584F4A45-53E1-4F86-849D-98ED1A06459F}" xr6:coauthVersionLast="47" xr6:coauthVersionMax="47" xr10:uidLastSave="{00000000-0000-0000-0000-000000000000}"/>
  <bookViews>
    <workbookView xWindow="-108" yWindow="-108" windowWidth="23256" windowHeight="12456" tabRatio="857" xr2:uid="{00000000-000D-0000-FFFF-FFFF00000000}"/>
  </bookViews>
  <sheets>
    <sheet name="はじめに" sheetId="27" r:id="rId1"/>
    <sheet name="①初回認証申込書" sheetId="23" r:id="rId2"/>
    <sheet name="②セルフアセスメント" sheetId="22" r:id="rId3"/>
    <sheet name="記入例→" sheetId="29" r:id="rId4"/>
    <sheet name="①初回認証申込書_記入例" sheetId="28" r:id="rId5"/>
    <sheet name="②セルフアセスメント_記入例" sheetId="20" r:id="rId6"/>
  </sheets>
  <definedNames>
    <definedName name="_xlnm.Print_Area" localSheetId="1">①初回認証申込書!$A$1:$J$72</definedName>
    <definedName name="_xlnm.Print_Area" localSheetId="4">①初回認証申込書_記入例!$A$1:$J$71</definedName>
    <definedName name="_xlnm.Print_Area" localSheetId="2">②セルフアセスメント!$B$1:$J$57</definedName>
    <definedName name="_xlnm.Print_Area" localSheetId="5">②セルフアセスメント_記入例!$B$1:$J$57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7" i="20" l="1"/>
  <c r="E14" i="20"/>
  <c r="E44" i="22"/>
  <c r="E48" i="22"/>
  <c r="E49" i="22"/>
  <c r="E50" i="22"/>
  <c r="E51" i="22"/>
  <c r="E98" i="22"/>
  <c r="E99" i="22" s="1"/>
  <c r="D5" i="20"/>
  <c r="D51" i="22"/>
  <c r="G51" i="22" s="1"/>
  <c r="D50" i="22"/>
  <c r="D49" i="22"/>
  <c r="D48" i="22"/>
  <c r="D44" i="22"/>
  <c r="M31" i="22"/>
  <c r="M32" i="22" s="1"/>
  <c r="M33" i="22" s="1"/>
  <c r="M34" i="22" s="1"/>
  <c r="M35" i="22" s="1"/>
  <c r="M36" i="22" s="1"/>
  <c r="M37" i="22" s="1"/>
  <c r="M38" i="22" s="1"/>
  <c r="M39" i="22" s="1"/>
  <c r="M18" i="22"/>
  <c r="M19" i="22" s="1"/>
  <c r="M20" i="22" s="1"/>
  <c r="M21" i="22" s="1"/>
  <c r="M22" i="22" s="1"/>
  <c r="M23" i="22" s="1"/>
  <c r="M24" i="22" s="1"/>
  <c r="M25" i="22" s="1"/>
  <c r="M26" i="22" s="1"/>
  <c r="D27" i="22" s="1"/>
  <c r="B17" i="22"/>
  <c r="M10" i="22"/>
  <c r="M11" i="22" s="1"/>
  <c r="M12" i="22" s="1"/>
  <c r="M13" i="22" s="1"/>
  <c r="D14" i="22" s="1"/>
  <c r="D5" i="22"/>
  <c r="J3" i="22"/>
  <c r="E98" i="20"/>
  <c r="B43" i="20" s="1"/>
  <c r="D51" i="20"/>
  <c r="G51" i="20" s="1"/>
  <c r="E51" i="20"/>
  <c r="E50" i="20"/>
  <c r="D50" i="20"/>
  <c r="E49" i="20"/>
  <c r="D49" i="20"/>
  <c r="E48" i="20"/>
  <c r="D48" i="20"/>
  <c r="E44" i="20"/>
  <c r="D44" i="20"/>
  <c r="M31" i="20"/>
  <c r="M32" i="20"/>
  <c r="M33" i="20"/>
  <c r="M34" i="20"/>
  <c r="M35" i="20"/>
  <c r="M36" i="20"/>
  <c r="M37" i="20"/>
  <c r="M38" i="20"/>
  <c r="M39" i="20"/>
  <c r="M40" i="20"/>
  <c r="M41" i="20"/>
  <c r="M42" i="20"/>
  <c r="B41" i="20"/>
  <c r="B37" i="20"/>
  <c r="B33" i="20"/>
  <c r="M18" i="20"/>
  <c r="M19" i="20"/>
  <c r="M20" i="20"/>
  <c r="M21" i="20"/>
  <c r="M22" i="20"/>
  <c r="M23" i="20"/>
  <c r="M24" i="20"/>
  <c r="M25" i="20"/>
  <c r="M26" i="20"/>
  <c r="D27" i="20"/>
  <c r="B24" i="20"/>
  <c r="B20" i="20"/>
  <c r="M10" i="20"/>
  <c r="M11" i="20"/>
  <c r="M12" i="20"/>
  <c r="M13" i="20"/>
  <c r="D14" i="20"/>
  <c r="B10" i="20"/>
  <c r="J3" i="20"/>
  <c r="B12" i="20" l="1"/>
  <c r="B18" i="20"/>
  <c r="B26" i="20"/>
  <c r="B31" i="20"/>
  <c r="B9" i="20"/>
  <c r="B13" i="20"/>
  <c r="B19" i="20"/>
  <c r="B23" i="20"/>
  <c r="B32" i="20"/>
  <c r="B36" i="20"/>
  <c r="B40" i="20"/>
  <c r="C43" i="20"/>
  <c r="E99" i="20"/>
  <c r="B11" i="20"/>
  <c r="B17" i="20"/>
  <c r="B21" i="20"/>
  <c r="B25" i="20"/>
  <c r="B30" i="20"/>
  <c r="B34" i="20"/>
  <c r="B38" i="20"/>
  <c r="B42" i="20"/>
  <c r="B22" i="20"/>
  <c r="B35" i="20"/>
  <c r="B39" i="20"/>
  <c r="E27" i="22"/>
  <c r="E14" i="22"/>
  <c r="M40" i="22"/>
  <c r="M41" i="22" s="1"/>
  <c r="M42" i="22" s="1"/>
  <c r="B39" i="22"/>
  <c r="B10" i="22"/>
  <c r="B12" i="22"/>
  <c r="B19" i="22"/>
  <c r="B41" i="22"/>
  <c r="B25" i="22"/>
  <c r="B31" i="22"/>
  <c r="B33" i="22"/>
  <c r="B21" i="22"/>
  <c r="B35" i="22"/>
  <c r="C43" i="22"/>
  <c r="B23" i="22"/>
  <c r="B37" i="22"/>
  <c r="B9" i="22"/>
  <c r="B11" i="22"/>
  <c r="B13" i="22"/>
  <c r="B18" i="22"/>
  <c r="B20" i="22"/>
  <c r="B22" i="22"/>
  <c r="B24" i="22"/>
  <c r="B26" i="22"/>
  <c r="B30" i="22"/>
  <c r="B32" i="22"/>
  <c r="B34" i="22"/>
  <c r="B36" i="22"/>
  <c r="B38" i="22"/>
  <c r="B40" i="22"/>
  <c r="B42" i="22"/>
  <c r="B43" i="22"/>
</calcChain>
</file>

<file path=xl/sharedStrings.xml><?xml version="1.0" encoding="utf-8"?>
<sst xmlns="http://schemas.openxmlformats.org/spreadsheetml/2006/main" count="271" uniqueCount="145">
  <si>
    <t>Summary</t>
  </si>
  <si>
    <t>Project</t>
  </si>
  <si>
    <t>Prefix for ICB references</t>
  </si>
  <si>
    <t>Number of ICB elements for this domain</t>
  </si>
  <si>
    <t>Text for D5</t>
  </si>
  <si>
    <t xml:space="preserve">Number green:  </t>
  </si>
  <si>
    <t>Green</t>
  </si>
  <si>
    <t>Amber</t>
  </si>
  <si>
    <t>Red</t>
  </si>
  <si>
    <t>Blank</t>
  </si>
  <si>
    <t>セルフアセスメント</t>
    <phoneticPr fontId="12" type="noConversion"/>
  </si>
  <si>
    <t>コンピテンス要素</t>
    <rPh sb="6" eb="8">
      <t>ヨウソ</t>
    </rPh>
    <phoneticPr fontId="33"/>
  </si>
  <si>
    <t>サマリ</t>
    <phoneticPr fontId="33"/>
  </si>
  <si>
    <t>ドメイン</t>
    <phoneticPr fontId="33"/>
  </si>
  <si>
    <t>戦略</t>
  </si>
  <si>
    <r>
      <t>ガバナンス，体制</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プロセス</t>
    </r>
  </si>
  <si>
    <r>
      <t>コンプライアンス，標準</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規制</t>
    </r>
  </si>
  <si>
    <t>権力と関心</t>
  </si>
  <si>
    <t>文化と価値観</t>
  </si>
  <si>
    <t>内省とセルフ・マネジメント</t>
  </si>
  <si>
    <t>パーソナル・インテグリティと信頼性</t>
  </si>
  <si>
    <t>パーソナル・コミュニケーション</t>
  </si>
  <si>
    <t>関係とエンゲージメント</t>
  </si>
  <si>
    <t>リーダシップ</t>
  </si>
  <si>
    <t>チームワーク</t>
  </si>
  <si>
    <t>対立と危機</t>
  </si>
  <si>
    <t>リソースフルネス</t>
  </si>
  <si>
    <t>交渉</t>
  </si>
  <si>
    <t>結果指向</t>
  </si>
  <si>
    <t>プロジェクト設計</t>
  </si>
  <si>
    <t>要件と目標</t>
  </si>
  <si>
    <t>スコープ</t>
  </si>
  <si>
    <t>時間</t>
  </si>
  <si>
    <t>組織と情報</t>
  </si>
  <si>
    <t>品質</t>
  </si>
  <si>
    <t>財務</t>
  </si>
  <si>
    <t>リソース</t>
  </si>
  <si>
    <t>調達</t>
  </si>
  <si>
    <t>計画とコントロール</t>
  </si>
  <si>
    <t>リスクと機会</t>
  </si>
  <si>
    <t>ステークホルダ</t>
  </si>
  <si>
    <t>変更と変革</t>
  </si>
  <si>
    <t>視座</t>
    <rPh sb="0" eb="2">
      <t>シザ</t>
    </rPh>
    <phoneticPr fontId="33"/>
  </si>
  <si>
    <t>人材</t>
    <rPh sb="0" eb="2">
      <t>ジンザイ</t>
    </rPh>
    <phoneticPr fontId="33"/>
  </si>
  <si>
    <t>実践</t>
    <rPh sb="0" eb="2">
      <t>ジッセン</t>
    </rPh>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</si>
  <si>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 </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多少あり</t>
    </r>
    <r>
      <rPr>
        <sz val="11"/>
        <color theme="1"/>
        <rFont val="Arial"/>
        <family val="2"/>
      </rPr>
      <t xml:space="preserve">   3 = </t>
    </r>
    <r>
      <rPr>
        <sz val="11"/>
        <color theme="1"/>
        <rFont val="ＭＳ Ｐゴシック"/>
        <family val="3"/>
        <charset val="128"/>
      </rPr>
      <t>あり</t>
    </r>
    <rPh sb="0" eb="2">
      <t>ガイトウ</t>
    </rPh>
    <rPh sb="10" eb="12">
      <t>ヨウソ</t>
    </rPh>
    <rPh sb="13" eb="14">
      <t>タイ</t>
    </rPh>
    <rPh sb="16" eb="17">
      <t>ツギ</t>
    </rPh>
    <rPh sb="27" eb="29">
      <t>キニュウツヨ</t>
    </rPh>
    <rPh sb="49" eb="51">
      <t>タショウ</t>
    </rPh>
    <phoneticPr fontId="33"/>
  </si>
  <si>
    <t>私はこのコンピテンス要素に関する私の知識についての明確で自信のあるエビデンスを提供できます。</t>
    <rPh sb="0" eb="1">
      <t>ワタシ</t>
    </rPh>
    <rPh sb="10" eb="12">
      <t>ヨウソ</t>
    </rPh>
    <rPh sb="13" eb="14">
      <t>カン</t>
    </rPh>
    <rPh sb="16" eb="17">
      <t>ワタシ</t>
    </rPh>
    <rPh sb="18" eb="20">
      <t>チシキ</t>
    </rPh>
    <rPh sb="25" eb="27">
      <t>メイカク</t>
    </rPh>
    <rPh sb="28" eb="30">
      <t>ジシン</t>
    </rPh>
    <rPh sb="39" eb="41">
      <t>テイキョウ</t>
    </rPh>
    <phoneticPr fontId="33"/>
  </si>
  <si>
    <t>私は、私が申し込んでいるレベルに対して十分な複雑性を持つプロジェクトにおいてのコンピテンス要素に関する私のスキルと能力についての明確で自信のあるエビデンスを提供できます。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5" eb="47">
      <t>ヨウソ</t>
    </rPh>
    <rPh sb="48" eb="49">
      <t>カン</t>
    </rPh>
    <rPh sb="51" eb="52">
      <t>ワタシ</t>
    </rPh>
    <rPh sb="57" eb="59">
      <t>ノウリョク</t>
    </rPh>
    <rPh sb="64" eb="66">
      <t>メイカク</t>
    </rPh>
    <rPh sb="67" eb="69">
      <t>ジシン</t>
    </rPh>
    <rPh sb="78" eb="80">
      <t>テイキョウ</t>
    </rPh>
    <phoneticPr fontId="33"/>
  </si>
  <si>
    <t>私は、私が申し込んでいるレベルに対して十分な複雑性を持つプログラムにおいてのコンピテンス要素に関する私のスキルと能力についての明確で自信のあるエビデンスを提供できます。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4" eb="46">
      <t>ヨウソ</t>
    </rPh>
    <rPh sb="47" eb="48">
      <t>カン</t>
    </rPh>
    <rPh sb="50" eb="51">
      <t>ワタシ</t>
    </rPh>
    <rPh sb="56" eb="58">
      <t>ノウリョク</t>
    </rPh>
    <rPh sb="63" eb="65">
      <t>メイカク</t>
    </rPh>
    <rPh sb="66" eb="68">
      <t>ジシン</t>
    </rPh>
    <rPh sb="77" eb="79">
      <t>テイキョウ</t>
    </rPh>
    <phoneticPr fontId="33"/>
  </si>
  <si>
    <t>私は、私が申し込んでいるレベルに対して十分な複雑性を持つポートフォリオにおいてのコンピテンス要素に関する私のスキルと能力についての明確で自信のあるエビデンスを提供できます。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6" eb="48">
      <t>ヨウソ</t>
    </rPh>
    <rPh sb="49" eb="50">
      <t>カン</t>
    </rPh>
    <rPh sb="52" eb="53">
      <t>ワタシ</t>
    </rPh>
    <rPh sb="58" eb="60">
      <t>ノウリョク</t>
    </rPh>
    <rPh sb="65" eb="67">
      <t>メイカク</t>
    </rPh>
    <rPh sb="68" eb="70">
      <t>ジシン</t>
    </rPh>
    <rPh sb="79" eb="81">
      <t>テイキョウ</t>
    </rPh>
    <phoneticPr fontId="33"/>
  </si>
  <si>
    <t>D</t>
    <phoneticPr fontId="33"/>
  </si>
  <si>
    <t>備考、コメント、エビデンス</t>
    <phoneticPr fontId="33"/>
  </si>
  <si>
    <t>受験者氏名</t>
    <rPh sb="0" eb="3">
      <t>ジュケンシャ</t>
    </rPh>
    <rPh sb="3" eb="5">
      <t>シメイ</t>
    </rPh>
    <phoneticPr fontId="33"/>
  </si>
  <si>
    <t>レベル</t>
    <phoneticPr fontId="33"/>
  </si>
  <si>
    <t>注意：セルフアセスメントのスコアは参考情報です</t>
    <rPh sb="0" eb="2">
      <t>チュウイ</t>
    </rPh>
    <rPh sb="17" eb="21">
      <t>サンコウジョウホウ</t>
    </rPh>
    <phoneticPr fontId="33"/>
  </si>
  <si>
    <t>spm_cb@spm.or.jp</t>
    <phoneticPr fontId="33"/>
  </si>
  <si>
    <r>
      <rPr>
        <b/>
        <sz val="9"/>
        <color theme="1"/>
        <rFont val="ＭＳ Ｐゴシック"/>
        <family val="3"/>
        <charset val="128"/>
      </rPr>
      <t>知識</t>
    </r>
    <r>
      <rPr>
        <b/>
        <sz val="9"/>
        <color theme="1"/>
        <rFont val="Arial"/>
        <family val="2"/>
      </rPr>
      <t xml:space="preserve">
(</t>
    </r>
    <r>
      <rPr>
        <b/>
        <sz val="9"/>
        <color theme="1"/>
        <rFont val="ＭＳ Ｐゴシック"/>
        <family val="3"/>
        <charset val="128"/>
      </rPr>
      <t>全レベル記入必須</t>
    </r>
    <r>
      <rPr>
        <b/>
        <sz val="9"/>
        <color theme="1"/>
        <rFont val="Arial"/>
        <family val="2"/>
      </rPr>
      <t>)</t>
    </r>
    <rPh sb="0" eb="2">
      <t>チシキ</t>
    </rPh>
    <rPh sb="4" eb="5">
      <t>ゼン</t>
    </rPh>
    <rPh sb="8" eb="10">
      <t>キニュウ</t>
    </rPh>
    <rPh sb="10" eb="12">
      <t>ヒッス</t>
    </rPh>
    <phoneticPr fontId="33"/>
  </si>
  <si>
    <t>D</t>
    <phoneticPr fontId="33"/>
  </si>
  <si>
    <t>レベルD用</t>
    <rPh sb="4" eb="5">
      <t>ヨウ</t>
    </rPh>
    <phoneticPr fontId="33"/>
  </si>
  <si>
    <t>PM学会員の場合は、会員番号を記載ください。</t>
  </si>
  <si>
    <t>申込対象：IPMA レベル D®　プロジェクトマネジメントアソシエイト認証</t>
    <phoneticPr fontId="33"/>
  </si>
  <si>
    <t>私は、以下の情報が正しいことを証明します。</t>
    <rPh sb="0" eb="1">
      <t>ワタシ</t>
    </rPh>
    <rPh sb="3" eb="5">
      <t>イカ</t>
    </rPh>
    <rPh sb="6" eb="8">
      <t>ジョウホウ</t>
    </rPh>
    <rPh sb="9" eb="10">
      <t>タダ</t>
    </rPh>
    <rPh sb="15" eb="17">
      <t>ショウメイ</t>
    </rPh>
    <phoneticPr fontId="33"/>
  </si>
  <si>
    <t>氏名</t>
    <rPh sb="0" eb="2">
      <t>シメイ</t>
    </rPh>
    <phoneticPr fontId="33"/>
  </si>
  <si>
    <t>申込日</t>
    <rPh sb="0" eb="3">
      <t>モウシコミビ</t>
    </rPh>
    <phoneticPr fontId="33"/>
  </si>
  <si>
    <t>自筆サイン</t>
    <rPh sb="0" eb="2">
      <t>ジヒツ</t>
    </rPh>
    <phoneticPr fontId="33"/>
  </si>
  <si>
    <t>※「自筆サイン」欄には、自筆のサイン画像を張り付けてください。</t>
    <rPh sb="2" eb="4">
      <t>ジヒツ</t>
    </rPh>
    <rPh sb="8" eb="9">
      <t>ラン</t>
    </rPh>
    <rPh sb="12" eb="14">
      <t>ジヒツ</t>
    </rPh>
    <rPh sb="18" eb="20">
      <t>ガゾウ</t>
    </rPh>
    <rPh sb="21" eb="22">
      <t>ハ</t>
    </rPh>
    <rPh sb="23" eb="24">
      <t>ツ</t>
    </rPh>
    <phoneticPr fontId="33"/>
  </si>
  <si>
    <t>申込者情報</t>
    <rPh sb="0" eb="3">
      <t>モウシコミシャ</t>
    </rPh>
    <rPh sb="3" eb="5">
      <t>ジョウホウ</t>
    </rPh>
    <phoneticPr fontId="33"/>
  </si>
  <si>
    <t>全項目を記入ください。</t>
    <rPh sb="0" eb="3">
      <t>ゼンコウモク</t>
    </rPh>
    <rPh sb="4" eb="6">
      <t>キニュウ</t>
    </rPh>
    <phoneticPr fontId="33"/>
  </si>
  <si>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33"/>
  </si>
  <si>
    <t>生年月日</t>
    <rPh sb="0" eb="4">
      <t>セイネンガッピ</t>
    </rPh>
    <phoneticPr fontId="33"/>
  </si>
  <si>
    <t>郵便番号</t>
    <rPh sb="0" eb="4">
      <t>ユウビンバンゴウ</t>
    </rPh>
    <phoneticPr fontId="33"/>
  </si>
  <si>
    <t>都道府県</t>
    <rPh sb="0" eb="4">
      <t>トドウフケン</t>
    </rPh>
    <phoneticPr fontId="33"/>
  </si>
  <si>
    <t>市区町村</t>
    <rPh sb="0" eb="4">
      <t>シクチョウソン</t>
    </rPh>
    <phoneticPr fontId="33"/>
  </si>
  <si>
    <t>番地</t>
    <rPh sb="0" eb="2">
      <t>バンチ</t>
    </rPh>
    <phoneticPr fontId="33"/>
  </si>
  <si>
    <t>建物名・部屋番号</t>
    <phoneticPr fontId="33"/>
  </si>
  <si>
    <t>電話番号</t>
    <rPh sb="0" eb="2">
      <t>デンワ</t>
    </rPh>
    <rPh sb="2" eb="4">
      <t>バンゴウ</t>
    </rPh>
    <phoneticPr fontId="33"/>
  </si>
  <si>
    <t>携帯番号</t>
    <rPh sb="0" eb="4">
      <t>ケイタイバンゴウ</t>
    </rPh>
    <phoneticPr fontId="33"/>
  </si>
  <si>
    <t>メールアドレス</t>
    <phoneticPr fontId="33"/>
  </si>
  <si>
    <t>勤務先住所(勤務先への郵送を希望する場合、右欄に”X”を記入してください)</t>
    <rPh sb="0" eb="3">
      <t>キンムサキ</t>
    </rPh>
    <rPh sb="3" eb="5">
      <t>ジュウショ</t>
    </rPh>
    <phoneticPr fontId="33"/>
  </si>
  <si>
    <t>自宅住所(下記勤務先への郵送を希望しない限り、送付物はご自宅にお届けします)</t>
    <rPh sb="0" eb="4">
      <t>ジタクジュウショ</t>
    </rPh>
    <phoneticPr fontId="33"/>
  </si>
  <si>
    <t>申込者氏名</t>
    <rPh sb="0" eb="3">
      <t>モウシコミシャ</t>
    </rPh>
    <rPh sb="3" eb="5">
      <t>シメイ</t>
    </rPh>
    <phoneticPr fontId="33"/>
  </si>
  <si>
    <t>PM学会員番号</t>
    <rPh sb="5" eb="7">
      <t>バンゴウ</t>
    </rPh>
    <phoneticPr fontId="33"/>
  </si>
  <si>
    <t>以上</t>
    <rPh sb="0" eb="2">
      <t>イジョウ</t>
    </rPh>
    <phoneticPr fontId="33"/>
  </si>
  <si>
    <t>申込者からの申告書</t>
    <rPh sb="0" eb="3">
      <t>モウシコミシャ</t>
    </rPh>
    <rPh sb="6" eb="9">
      <t>シンコクショ</t>
    </rPh>
    <phoneticPr fontId="33"/>
  </si>
  <si>
    <t>私は以下を含むIPMA４-レベル認証システムにおける条件と義務に同意し、これを遵守します。</t>
    <phoneticPr fontId="33"/>
  </si>
  <si>
    <t>•	認証の所持と使用</t>
    <phoneticPr fontId="33"/>
  </si>
  <si>
    <t>•	認証機関SPMCBによる認証手順</t>
    <phoneticPr fontId="33"/>
  </si>
  <si>
    <t>•	認証機関SPMCBが定める認証に関する支払条件</t>
    <phoneticPr fontId="33"/>
  </si>
  <si>
    <t>•	IPMAが定める倫理規定</t>
    <phoneticPr fontId="33"/>
  </si>
  <si>
    <t>•	認証機関SPMCBへの異議申し立てのプロセス</t>
    <phoneticPr fontId="33"/>
  </si>
  <si>
    <t>•	認証に関連する文書や認証サイクルで得た情報を外部に公開しないこと</t>
    <phoneticPr fontId="33"/>
  </si>
  <si>
    <t>選択</t>
    <rPh sb="0" eb="2">
      <t>センタク</t>
    </rPh>
    <phoneticPr fontId="33"/>
  </si>
  <si>
    <t>申込者の氏名</t>
    <rPh sb="0" eb="3">
      <t>モウシコミシャ</t>
    </rPh>
    <rPh sb="4" eb="6">
      <t>シメイ</t>
    </rPh>
    <phoneticPr fontId="33"/>
  </si>
  <si>
    <t>個人情報の取り扱いに関する同意</t>
    <phoneticPr fontId="33"/>
  </si>
  <si>
    <t>下記URLのプライバシーポリシーを熟読ください。</t>
    <phoneticPr fontId="33"/>
  </si>
  <si>
    <t>https://www.spm.or.jp/committee/spm_cb_hp/?id=206</t>
    <phoneticPr fontId="33"/>
  </si>
  <si>
    <t>申込者の個人情報の取り扱いに関する同意</t>
    <phoneticPr fontId="33"/>
  </si>
  <si>
    <t>HP記載の「プライバシーポリシー」※に関し、同意します。</t>
    <phoneticPr fontId="33"/>
  </si>
  <si>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33"/>
  </si>
  <si>
    <t>下記のいずれか(1)(2)を選択(□に”X”を記入)し、氏名を記載してください。</t>
    <phoneticPr fontId="33"/>
  </si>
  <si>
    <t>シート名</t>
    <rPh sb="3" eb="4">
      <t>メイ</t>
    </rPh>
    <phoneticPr fontId="33"/>
  </si>
  <si>
    <t>説明</t>
    <rPh sb="0" eb="2">
      <t>セツメイ</t>
    </rPh>
    <phoneticPr fontId="33"/>
  </si>
  <si>
    <r>
      <t>IPMA</t>
    </r>
    <r>
      <rPr>
        <b/>
        <sz val="16"/>
        <rFont val="ＭＳ Ｐゴシック"/>
        <family val="3"/>
        <charset val="128"/>
      </rPr>
      <t>資格認証プログラム</t>
    </r>
    <r>
      <rPr>
        <b/>
        <sz val="16"/>
        <rFont val="Arial"/>
        <family val="3"/>
        <charset val="128"/>
      </rPr>
      <t xml:space="preserve">
</t>
    </r>
    <r>
      <rPr>
        <b/>
        <sz val="16"/>
        <rFont val="ＭＳ Ｐゴシック"/>
        <family val="3"/>
        <charset val="128"/>
      </rPr>
      <t>レベル</t>
    </r>
    <r>
      <rPr>
        <b/>
        <sz val="16"/>
        <rFont val="Arial"/>
        <family val="3"/>
      </rPr>
      <t>D</t>
    </r>
    <r>
      <rPr>
        <b/>
        <sz val="16"/>
        <rFont val="ＭＳ Ｐゴシック"/>
        <family val="3"/>
        <charset val="128"/>
      </rPr>
      <t>用
申込用紙</t>
    </r>
    <r>
      <rPr>
        <b/>
        <sz val="16"/>
        <rFont val="Arial"/>
        <family val="3"/>
        <charset val="128"/>
      </rPr>
      <t>(</t>
    </r>
    <r>
      <rPr>
        <b/>
        <sz val="16"/>
        <rFont val="ＭＳ Ｐゴシック"/>
        <family val="3"/>
        <charset val="128"/>
      </rPr>
      <t>初回認証</t>
    </r>
    <r>
      <rPr>
        <b/>
        <sz val="16"/>
        <rFont val="Arial"/>
        <family val="3"/>
        <charset val="128"/>
      </rPr>
      <t>)</t>
    </r>
    <rPh sb="18" eb="19">
      <t>ヨウ</t>
    </rPh>
    <rPh sb="25" eb="27">
      <t>ショカイ</t>
    </rPh>
    <phoneticPr fontId="33"/>
  </si>
  <si>
    <t>鈴木　一郎</t>
    <phoneticPr fontId="33"/>
  </si>
  <si>
    <t>220-6789</t>
    <phoneticPr fontId="33"/>
  </si>
  <si>
    <t>神奈川県</t>
    <phoneticPr fontId="33"/>
  </si>
  <si>
    <t>横浜市西区みなとみらい</t>
    <phoneticPr fontId="33"/>
  </si>
  <si>
    <t>55-66-77</t>
    <phoneticPr fontId="33"/>
  </si>
  <si>
    <t>Bell-wd1@outlook.com</t>
    <phoneticPr fontId="33"/>
  </si>
  <si>
    <t>会社名</t>
    <rPh sb="0" eb="2">
      <t>カイシャ</t>
    </rPh>
    <rPh sb="2" eb="3">
      <t>メイ</t>
    </rPh>
    <phoneticPr fontId="33"/>
  </si>
  <si>
    <t>ピーエムシステムサービス株式会社</t>
    <phoneticPr fontId="33"/>
  </si>
  <si>
    <t>所属</t>
    <rPh sb="0" eb="2">
      <t>ショゾク</t>
    </rPh>
    <phoneticPr fontId="33"/>
  </si>
  <si>
    <t>エンタープライズシステム部</t>
    <phoneticPr fontId="33"/>
  </si>
  <si>
    <t>105-9999</t>
    <phoneticPr fontId="33"/>
  </si>
  <si>
    <t>東京都</t>
    <phoneticPr fontId="33"/>
  </si>
  <si>
    <t>港区新橋</t>
    <phoneticPr fontId="33"/>
  </si>
  <si>
    <t>1595-3347</t>
    <phoneticPr fontId="33"/>
  </si>
  <si>
    <t>PMSビル</t>
    <phoneticPr fontId="33"/>
  </si>
  <si>
    <t>Suzu_ichi@pms.com</t>
    <phoneticPr fontId="33"/>
  </si>
  <si>
    <t>×</t>
    <phoneticPr fontId="33"/>
  </si>
  <si>
    <t>✓</t>
    <phoneticPr fontId="33"/>
  </si>
  <si>
    <t>045-678-xxxx</t>
    <phoneticPr fontId="33"/>
  </si>
  <si>
    <t>03-4444-xxxx</t>
    <phoneticPr fontId="33"/>
  </si>
  <si>
    <t>090-6666-xxxx</t>
    <phoneticPr fontId="33"/>
  </si>
  <si>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</si>
  <si>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t>
    </r>
    <r>
      <rPr>
        <sz val="11"/>
        <color theme="1"/>
        <rFont val="ＭＳ Ｐゴシック"/>
        <family val="2"/>
        <charset val="128"/>
      </rPr>
      <t>知識</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知識がある可能性が高い</t>
    </r>
    <r>
      <rPr>
        <sz val="11"/>
        <color theme="1"/>
        <rFont val="Arial"/>
        <family val="2"/>
      </rPr>
      <t xml:space="preserve">  3 = </t>
    </r>
    <r>
      <rPr>
        <sz val="11"/>
        <color theme="1"/>
        <rFont val="ＭＳ Ｐゴシック"/>
        <family val="2"/>
        <charset val="128"/>
      </rPr>
      <t>知識があることが明確</t>
    </r>
    <rPh sb="0" eb="2">
      <t>ガイトウ</t>
    </rPh>
    <rPh sb="10" eb="12">
      <t>ヨウソ</t>
    </rPh>
    <rPh sb="13" eb="14">
      <t>タイ</t>
    </rPh>
    <rPh sb="16" eb="17">
      <t>ツギ</t>
    </rPh>
    <rPh sb="27" eb="29">
      <t>キニュウツヨ</t>
    </rPh>
    <rPh sb="40" eb="42">
      <t>チシキ</t>
    </rPh>
    <rPh sb="50" eb="52">
      <t>チシキ</t>
    </rPh>
    <rPh sb="55" eb="57">
      <t>カノウ</t>
    </rPh>
    <rPh sb="57" eb="58">
      <t>セイ</t>
    </rPh>
    <rPh sb="59" eb="60">
      <t>タカ</t>
    </rPh>
    <rPh sb="67" eb="69">
      <t>チシキ</t>
    </rPh>
    <rPh sb="75" eb="77">
      <t>メイカク</t>
    </rPh>
    <phoneticPr fontId="33"/>
  </si>
  <si>
    <t>レベルD資格認証プログラム 　申込書類について</t>
    <rPh sb="4" eb="8">
      <t>シカクニンショウ</t>
    </rPh>
    <rPh sb="15" eb="19">
      <t>モウシコミショルイ</t>
    </rPh>
    <phoneticPr fontId="33"/>
  </si>
  <si>
    <t>送付先：IPMA資格認証試験運営事務局</t>
    <rPh sb="0" eb="2">
      <t>ソウフ</t>
    </rPh>
    <rPh sb="2" eb="3">
      <t>サキ</t>
    </rPh>
    <rPh sb="14" eb="16">
      <t>ウンエイ</t>
    </rPh>
    <rPh sb="16" eb="19">
      <t>ジムキョク</t>
    </rPh>
    <phoneticPr fontId="33"/>
  </si>
  <si>
    <t>080-1234-xxxx</t>
    <phoneticPr fontId="33"/>
  </si>
  <si>
    <t>-</t>
    <phoneticPr fontId="33"/>
  </si>
  <si>
    <t>記入例を参考に、「知識」列を申込者自身のコンピテンスに照らし合わせて入力ください。
「備考、コメント、エビデンス」列は任意項目です。エビデンスの記録または入力なしでも可能です。</t>
    <rPh sb="9" eb="11">
      <t>チシキ</t>
    </rPh>
    <rPh sb="12" eb="13">
      <t>レツ</t>
    </rPh>
    <rPh sb="14" eb="17">
      <t>モウシコミシャ</t>
    </rPh>
    <rPh sb="17" eb="19">
      <t>ジシン</t>
    </rPh>
    <rPh sb="27" eb="28">
      <t>テ</t>
    </rPh>
    <rPh sb="30" eb="31">
      <t>ア</t>
    </rPh>
    <rPh sb="34" eb="36">
      <t>ニュウリョク</t>
    </rPh>
    <rPh sb="77" eb="79">
      <t>ニュウリョク</t>
    </rPh>
    <rPh sb="83" eb="85">
      <t>カノウ</t>
    </rPh>
    <phoneticPr fontId="33"/>
  </si>
  <si>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33"/>
  </si>
  <si>
    <t>受験申込書シートになります。記入例に従って記入ください。</t>
    <rPh sb="0" eb="2">
      <t>ジュケン</t>
    </rPh>
    <rPh sb="2" eb="5">
      <t>モウシコミショ</t>
    </rPh>
    <rPh sb="14" eb="17">
      <t>キニュウレイ</t>
    </rPh>
    <rPh sb="18" eb="19">
      <t>シタガ</t>
    </rPh>
    <rPh sb="21" eb="23">
      <t>キニュウ</t>
    </rPh>
    <phoneticPr fontId="33"/>
  </si>
  <si>
    <t>②セルフアセスメント</t>
    <phoneticPr fontId="33"/>
  </si>
  <si>
    <t>①初回認証申込書</t>
    <rPh sb="1" eb="3">
      <t>ショカイ</t>
    </rPh>
    <phoneticPr fontId="33"/>
  </si>
  <si>
    <t>セルフアセスメントシート</t>
    <phoneticPr fontId="33"/>
  </si>
  <si>
    <t>Version 1.0</t>
    <phoneticPr fontId="33"/>
  </si>
  <si>
    <t>(1)私の名前と認証に関連する詳細情報(取得ドメイン、レベルなど)を</t>
    <phoneticPr fontId="33"/>
  </si>
  <si>
    <t>認証機関SPMCBおよびIPMAのWEBサイトに公開することを承認します。</t>
    <phoneticPr fontId="33"/>
  </si>
  <si>
    <t>(2)私の名前と認証に関連する詳細情報(取得ドメイン、レベルなどを</t>
    <phoneticPr fontId="33"/>
  </si>
  <si>
    <t>認証機関SPMCBおよびIPMAのWEBサイトに公開することを承認しません。</t>
    <phoneticPr fontId="33"/>
  </si>
  <si>
    <t>認証機関SPMCBおよびIPMAのWEBサイトに公開することを承認します。</t>
    <phoneticPr fontId="33"/>
  </si>
  <si>
    <t>認証機関SPMCBおよびIPMAのWEBサイトに公開することを承認しません。</t>
    <phoneticPr fontId="33"/>
  </si>
  <si>
    <t>ローマ字名</t>
    <rPh sb="3" eb="5">
      <t>ジメイ</t>
    </rPh>
    <phoneticPr fontId="33"/>
  </si>
  <si>
    <t>鈴木一郎</t>
    <rPh sb="0" eb="2">
      <t>スズキ</t>
    </rPh>
    <rPh sb="2" eb="4">
      <t>イチロウ</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</si>
</sst>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mm\-dd;@"/>
  </numFmts>
  <fonts count="63" x14ac:knownFonts="1">
    <font>
      <sz val="10"/>
      <color theme="1"/>
      <name val="Calibri"/>
      <family val="2"/>
    </font>
    <font>
      <sz val="11"/>
      <color theme="1"/>
      <name val="Meiryo UI"/>
      <family val="2"/>
      <charset val="128"/>
    </font>
    <font>
      <sz val="10"/>
      <color theme="1"/>
      <name val="ＭＳ Ｐゴシック"/>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b/>
      <i/>
      <sz val="11"/>
      <color rgb="FF008000"/>
      <name val="Arial"/>
      <family val="2"/>
    </font>
    <font>
      <sz val="12"/>
      <color theme="1"/>
      <name val="ＭＳ Ｐ明朝"/>
      <family val="2"/>
      <scheme val="minor"/>
    </font>
    <font>
      <sz val="10"/>
      <color theme="1"/>
      <name val="ＭＳ Ｐ明朝"/>
      <family val="1"/>
      <charset val="128"/>
      <scheme val="minor"/>
    </font>
    <font>
      <b/>
      <sz val="9"/>
      <color theme="1"/>
      <name val="ＭＳ ゴシック"/>
      <family val="3"/>
      <charset val="128"/>
      <scheme val="major"/>
    </font>
    <font>
      <u/>
      <sz val="12"/>
      <color theme="10"/>
      <name val="ＭＳ Ｐ明朝"/>
      <family val="2"/>
      <scheme val="minor"/>
    </font>
    <font>
      <sz val="10"/>
      <name val="Verdana"/>
      <family val="2"/>
    </font>
    <font>
      <b/>
      <sz val="8"/>
      <color theme="1"/>
      <name val="ＭＳ ゴシック"/>
      <family val="3"/>
      <charset val="128"/>
      <scheme val="major"/>
    </font>
    <font>
      <sz val="10"/>
      <color theme="2"/>
      <name val="ＭＳ Ｐ明朝"/>
      <family val="1"/>
      <charset val="128"/>
      <scheme val="minor"/>
    </font>
    <font>
      <b/>
      <sz val="10"/>
      <color theme="1"/>
      <name val="ＭＳ Ｐ明朝"/>
      <family val="1"/>
      <charset val="128"/>
      <scheme val="minor"/>
    </font>
    <font>
      <sz val="10"/>
      <color theme="1"/>
      <name val="Cambria"/>
      <family val="1"/>
    </font>
    <font>
      <sz val="10"/>
      <color theme="1"/>
      <name val="Arial"/>
      <family val="2"/>
    </font>
    <font>
      <b/>
      <sz val="9"/>
      <color theme="1"/>
      <name val="Arial"/>
      <family val="2"/>
    </font>
    <font>
      <sz val="11"/>
      <color theme="2"/>
      <name val="Arial"/>
      <family val="2"/>
    </font>
    <font>
      <sz val="11"/>
      <color rgb="FF000000"/>
      <name val="Arial"/>
      <family val="2"/>
    </font>
    <font>
      <b/>
      <i/>
      <sz val="11"/>
      <color rgb="FFFF0000"/>
      <name val="Arial"/>
      <family val="2"/>
    </font>
    <font>
      <sz val="10"/>
      <color theme="0"/>
      <name val="ＭＳ Ｐ明朝"/>
      <family val="1"/>
      <charset val="128"/>
      <scheme val="minor"/>
    </font>
    <font>
      <b/>
      <sz val="9"/>
      <color theme="0"/>
      <name val="ＭＳ ゴシック"/>
      <family val="3"/>
      <charset val="128"/>
      <scheme val="major"/>
    </font>
    <font>
      <b/>
      <sz val="10"/>
      <color theme="0"/>
      <name val="ＭＳ Ｐ明朝"/>
      <family val="1"/>
      <charset val="128"/>
      <scheme val="minor"/>
    </font>
    <font>
      <sz val="11"/>
      <color theme="0"/>
      <name val="Arial"/>
      <family val="2"/>
    </font>
    <font>
      <b/>
      <sz val="16"/>
      <name val="ＭＳ Ｐゴシック"/>
      <family val="3"/>
      <charset val="128"/>
    </font>
    <font>
      <sz val="6"/>
      <name val="ＭＳ Ｐゴシック"/>
      <family val="3"/>
      <charset val="128"/>
    </font>
    <font>
      <sz val="11"/>
      <color theme="1"/>
      <name val="ＭＳ Ｐゴシック"/>
      <family val="3"/>
      <charset val="128"/>
    </font>
    <font>
      <sz val="11"/>
      <color theme="1"/>
      <name val="Arial"/>
      <family val="3"/>
      <charset val="128"/>
    </font>
    <font>
      <b/>
      <sz val="10"/>
      <color theme="1"/>
      <name val="ＭＳ Ｐゴシック"/>
      <family val="3"/>
      <charset val="128"/>
    </font>
    <font>
      <b/>
      <sz val="9"/>
      <color theme="1"/>
      <name val="ＭＳ Ｐゴシック"/>
      <family val="3"/>
      <charset val="128"/>
    </font>
    <font>
      <b/>
      <sz val="9"/>
      <color theme="1"/>
      <name val="Arial"/>
      <family val="3"/>
      <charset val="128"/>
    </font>
    <font>
      <b/>
      <sz val="9"/>
      <color theme="1"/>
      <name val="Arial"/>
      <family val="2"/>
      <charset val="128"/>
    </font>
    <font>
      <b/>
      <sz val="14"/>
      <name val="ＭＳ Ｐゴシック"/>
      <family val="3"/>
      <charset val="128"/>
    </font>
    <font>
      <b/>
      <sz val="10"/>
      <color theme="1"/>
      <name val="ＭＳ Ｐゴシック"/>
      <family val="2"/>
      <charset val="128"/>
    </font>
    <font>
      <sz val="11"/>
      <color theme="2"/>
      <name val="ＭＳ Ｐゴシック"/>
      <family val="3"/>
      <charset val="128"/>
    </font>
    <font>
      <sz val="12"/>
      <color indexed="8"/>
      <name val="Verdana"/>
      <family val="2"/>
    </font>
    <font>
      <sz val="11"/>
      <color theme="1"/>
      <name val="ＭＳ Ｐゴシック"/>
      <family val="2"/>
      <charset val="128"/>
    </font>
    <font>
      <b/>
      <i/>
      <sz val="11"/>
      <color rgb="FF008000"/>
      <name val="ＭＳ Ｐゴシック"/>
      <family val="2"/>
      <charset val="128"/>
    </font>
    <font>
      <b/>
      <i/>
      <sz val="14"/>
      <color theme="3"/>
      <name val="ＭＳ Ｐゴシック"/>
      <family val="2"/>
      <charset val="128"/>
    </font>
    <font>
      <b/>
      <sz val="16"/>
      <name val="Arial"/>
      <family val="3"/>
      <charset val="128"/>
    </font>
    <font>
      <b/>
      <sz val="16"/>
      <name val="Arial"/>
      <family val="3"/>
    </font>
    <font>
      <sz val="11"/>
      <color theme="1"/>
      <name val="メイリオ"/>
      <family val="3"/>
      <charset val="128"/>
    </font>
    <font>
      <b/>
      <sz val="11"/>
      <color theme="1"/>
      <name val="メイリオ"/>
      <family val="3"/>
      <charset val="128"/>
    </font>
    <font>
      <b/>
      <sz val="11"/>
      <color theme="2"/>
      <name val="メイリオ"/>
      <family val="3"/>
      <charset val="128"/>
    </font>
    <font>
      <sz val="11"/>
      <color theme="1"/>
      <name val="Calibri"/>
      <family val="2"/>
    </font>
    <font>
      <sz val="11"/>
      <color theme="1"/>
      <name val="Meiryo UI"/>
      <family val="2"/>
      <charset val="128"/>
    </font>
    <font>
      <sz val="11"/>
      <color theme="1"/>
      <name val="Segoe UI Symbol"/>
      <family val="2"/>
    </font>
    <font>
      <sz val="11"/>
      <color theme="1"/>
      <name val="MS UI Gothic"/>
      <family val="2"/>
      <charset val="1"/>
    </font>
    <font>
      <u/>
      <sz val="11"/>
      <color theme="10"/>
      <name val="Calibri"/>
      <family val="2"/>
    </font>
    <font>
      <sz val="10"/>
      <color theme="1"/>
      <name val="Meiryo UI"/>
      <family val="3"/>
      <charset val="128"/>
    </font>
    <font>
      <sz val="11"/>
      <color theme="1"/>
      <name val="Meiryo UI"/>
      <family val="3"/>
      <charset val="128"/>
    </font>
    <font>
      <sz val="10"/>
      <color theme="1"/>
      <name val="Segoe UI Symbol"/>
      <family val="2"/>
    </font>
    <font>
      <b/>
      <u/>
      <sz val="11"/>
      <color theme="10"/>
      <name val="Calibri"/>
      <family val="2"/>
    </font>
    <font>
      <sz val="11"/>
      <color theme="2"/>
      <name val="ＭＳ Ｐゴシック"/>
      <family val="2"/>
      <charset val="128"/>
    </font>
    <font>
      <b/>
      <i/>
      <sz val="14"/>
      <color theme="1"/>
      <name val="ＭＳ Ｐゴシック"/>
      <family val="3"/>
      <charset val="128"/>
    </font>
  </fonts>
  <fills count="7">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7"/>
        <bgColor indexed="64"/>
      </patternFill>
    </fill>
    <fill>
      <patternFill patternType="solid">
        <fgColor theme="9" tint="0.79998168889431442"/>
        <bgColor indexed="64"/>
      </patternFill>
    </fill>
    <fill>
      <patternFill patternType="solid">
        <fgColor theme="2" tint="0.79998168889431442"/>
        <bgColor indexed="64"/>
      </patternFill>
    </fill>
  </fills>
  <borders count="18">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diagonalDown="1">
      <left style="hair">
        <color auto="1"/>
      </left>
      <right style="hair">
        <color auto="1"/>
      </right>
      <top style="hair">
        <color auto="1"/>
      </top>
      <bottom style="hair">
        <color auto="1"/>
      </bottom>
      <diagonal style="dotted">
        <color auto="1"/>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s>
  <cellStyleXfs count="403">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4" fillId="0" borderId="0"/>
    <xf numFmtId="0" fontId="17" fillId="0" borderId="0" applyNumberFormat="0" applyFill="0" applyBorder="0" applyAlignment="0" applyProtection="0"/>
    <xf numFmtId="0" fontId="18"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3" fillId="0" borderId="1">
      <alignment horizontal="left" vertical="center" wrapText="1"/>
    </xf>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Protection="0">
      <alignment vertical="top" wrapText="1"/>
    </xf>
    <xf numFmtId="0" fontId="8" fillId="0" borderId="0" applyNumberFormat="0" applyFill="0" applyBorder="0" applyAlignment="0" applyProtection="0"/>
  </cellStyleXfs>
  <cellXfs count="118">
    <xf numFmtId="0" fontId="0" fillId="0" borderId="0" xfId="0"/>
    <xf numFmtId="0" fontId="4" fillId="0" borderId="0" xfId="1">
      <alignment horizontal="left" vertical="center"/>
    </xf>
    <xf numFmtId="0" fontId="7" fillId="0" borderId="0" xfId="6">
      <alignment vertical="center"/>
    </xf>
    <xf numFmtId="0" fontId="15" fillId="0" borderId="0" xfId="19" applyFont="1" applyAlignment="1">
      <alignment vertical="center"/>
    </xf>
    <xf numFmtId="0" fontId="19" fillId="0" borderId="0" xfId="19" applyFont="1" applyAlignment="1">
      <alignment horizontal="center" vertical="center"/>
    </xf>
    <xf numFmtId="0" fontId="20" fillId="0" borderId="0" xfId="19" applyFont="1" applyAlignment="1">
      <alignment horizontal="left" vertical="center" indent="1"/>
    </xf>
    <xf numFmtId="0" fontId="16" fillId="0" borderId="0" xfId="19" applyFont="1" applyAlignment="1">
      <alignment vertical="center"/>
    </xf>
    <xf numFmtId="0" fontId="15" fillId="0" borderId="0" xfId="19" applyFont="1" applyAlignment="1">
      <alignment horizontal="center" vertical="center"/>
    </xf>
    <xf numFmtId="0" fontId="20" fillId="0" borderId="6" xfId="19" applyFont="1" applyBorder="1" applyAlignment="1">
      <alignment horizontal="center" vertical="center"/>
    </xf>
    <xf numFmtId="176" fontId="21" fillId="0" borderId="0" xfId="19" applyNumberFormat="1" applyFont="1" applyAlignment="1">
      <alignment horizontal="center" vertical="center"/>
    </xf>
    <xf numFmtId="0" fontId="21" fillId="0" borderId="0" xfId="19" applyFont="1" applyAlignment="1">
      <alignment horizontal="left" vertical="center"/>
    </xf>
    <xf numFmtId="0" fontId="21" fillId="0" borderId="0" xfId="19" applyFont="1" applyAlignment="1">
      <alignment vertical="center"/>
    </xf>
    <xf numFmtId="0" fontId="15" fillId="0" borderId="0" xfId="19" applyFont="1" applyAlignment="1">
      <alignment horizontal="left" vertical="center"/>
    </xf>
    <xf numFmtId="0" fontId="22" fillId="0" borderId="0" xfId="19" applyFont="1" applyAlignment="1">
      <alignment vertical="center" wrapText="1"/>
    </xf>
    <xf numFmtId="0" fontId="19" fillId="0" borderId="7" xfId="19" applyFont="1" applyBorder="1" applyAlignment="1">
      <alignment horizontal="center" vertical="center"/>
    </xf>
    <xf numFmtId="0" fontId="25" fillId="3" borderId="1" xfId="1" applyFont="1" applyFill="1" applyBorder="1" applyAlignment="1" applyProtection="1">
      <alignment horizontal="center" vertical="center"/>
      <protection locked="0"/>
    </xf>
    <xf numFmtId="0" fontId="4" fillId="0" borderId="0" xfId="19" applyFont="1" applyAlignment="1">
      <alignment vertical="center"/>
    </xf>
    <xf numFmtId="0" fontId="4" fillId="0" borderId="2" xfId="19" applyFont="1" applyBorder="1" applyAlignment="1">
      <alignment horizontal="right" vertical="center"/>
    </xf>
    <xf numFmtId="0" fontId="25" fillId="0" borderId="0" xfId="1" applyFont="1">
      <alignment horizontal="left" vertical="center"/>
    </xf>
    <xf numFmtId="0" fontId="26" fillId="0" borderId="0" xfId="0" applyFont="1" applyAlignment="1">
      <alignment horizontal="left" vertical="center"/>
    </xf>
    <xf numFmtId="0" fontId="4" fillId="0" borderId="0" xfId="1" applyAlignment="1">
      <alignment vertical="center" wrapText="1"/>
    </xf>
    <xf numFmtId="0" fontId="25" fillId="3" borderId="1" xfId="19" applyFont="1" applyFill="1" applyBorder="1" applyAlignment="1" applyProtection="1">
      <alignment vertical="center"/>
      <protection locked="0"/>
    </xf>
    <xf numFmtId="0" fontId="4" fillId="0" borderId="0" xfId="1" applyAlignment="1">
      <alignment horizontal="right" vertical="center"/>
    </xf>
    <xf numFmtId="0" fontId="11" fillId="0" borderId="0" xfId="8" applyAlignment="1">
      <alignment horizontal="right" vertical="center"/>
    </xf>
    <xf numFmtId="1" fontId="4" fillId="0" borderId="0" xfId="1" applyNumberFormat="1" applyAlignment="1">
      <alignment horizontal="center" vertical="center"/>
    </xf>
    <xf numFmtId="0" fontId="7" fillId="0" borderId="0" xfId="6" applyAlignment="1">
      <alignment horizontal="right" vertical="center"/>
    </xf>
    <xf numFmtId="3" fontId="4" fillId="0" borderId="0" xfId="1" applyNumberFormat="1" applyAlignment="1">
      <alignment horizontal="center" vertical="center"/>
    </xf>
    <xf numFmtId="0" fontId="4" fillId="0" borderId="3" xfId="1" applyBorder="1">
      <alignment horizontal="left" vertical="center"/>
    </xf>
    <xf numFmtId="0" fontId="28" fillId="0" borderId="0" xfId="19" applyFont="1" applyAlignment="1">
      <alignment vertical="center"/>
    </xf>
    <xf numFmtId="0" fontId="29" fillId="0" borderId="0" xfId="19" applyFont="1" applyAlignment="1">
      <alignment vertical="center"/>
    </xf>
    <xf numFmtId="0" fontId="30" fillId="0" borderId="0" xfId="19" applyFont="1" applyAlignment="1">
      <alignment vertical="center"/>
    </xf>
    <xf numFmtId="0" fontId="31" fillId="0" borderId="0" xfId="1" applyFont="1">
      <alignment horizontal="left" vertical="center"/>
    </xf>
    <xf numFmtId="0" fontId="11" fillId="0" borderId="6" xfId="8" applyBorder="1" applyAlignment="1">
      <alignment horizontal="center" vertical="center" wrapText="1"/>
    </xf>
    <xf numFmtId="0" fontId="27" fillId="0" borderId="0" xfId="19" applyFont="1" applyAlignment="1">
      <alignment horizontal="left" vertical="center"/>
    </xf>
    <xf numFmtId="0" fontId="4" fillId="0" borderId="0" xfId="1" applyAlignment="1">
      <alignment horizontal="center" vertical="center"/>
    </xf>
    <xf numFmtId="0" fontId="32" fillId="0" borderId="0" xfId="5" applyFont="1">
      <alignment vertical="center"/>
    </xf>
    <xf numFmtId="0" fontId="38" fillId="2" borderId="5" xfId="8" applyFont="1" applyFill="1" applyBorder="1" applyAlignment="1">
      <alignment horizontal="center" vertical="center" wrapText="1"/>
    </xf>
    <xf numFmtId="0" fontId="40" fillId="0" borderId="0" xfId="6" applyFont="1" applyAlignment="1">
      <alignment horizontal="right" vertical="center"/>
    </xf>
    <xf numFmtId="0" fontId="34" fillId="0" borderId="3" xfId="1" applyFont="1" applyBorder="1">
      <alignment horizontal="left" vertical="center"/>
    </xf>
    <xf numFmtId="0" fontId="42" fillId="0" borderId="0" xfId="1" applyFont="1">
      <alignment horizontal="left" vertical="center"/>
    </xf>
    <xf numFmtId="0" fontId="41" fillId="0" borderId="0" xfId="8" applyFont="1">
      <alignment horizontal="center" vertical="center"/>
    </xf>
    <xf numFmtId="0" fontId="44" fillId="0" borderId="0" xfId="1" applyFont="1">
      <alignment horizontal="left" vertical="center"/>
    </xf>
    <xf numFmtId="0" fontId="46" fillId="0" borderId="0" xfId="6" applyFont="1">
      <alignment vertical="center"/>
    </xf>
    <xf numFmtId="0" fontId="41" fillId="0" borderId="0" xfId="8" applyFont="1" applyAlignment="1">
      <alignment horizontal="left"/>
    </xf>
    <xf numFmtId="0" fontId="39" fillId="2" borderId="8" xfId="8" applyFont="1" applyFill="1" applyBorder="1" applyAlignment="1">
      <alignment horizontal="center" vertical="center" wrapText="1"/>
    </xf>
    <xf numFmtId="0" fontId="25" fillId="3" borderId="8" xfId="1" applyFont="1" applyFill="1" applyBorder="1" applyAlignment="1" applyProtection="1">
      <alignment horizontal="center" vertical="center"/>
      <protection locked="0"/>
    </xf>
    <xf numFmtId="0" fontId="4" fillId="0" borderId="0" xfId="0" applyFont="1" applyAlignment="1">
      <alignment horizontal="justify" vertical="center"/>
    </xf>
    <xf numFmtId="0" fontId="49" fillId="0" borderId="0" xfId="0" applyFont="1" applyAlignment="1">
      <alignment vertical="center"/>
    </xf>
    <xf numFmtId="0" fontId="49" fillId="0" borderId="0" xfId="0" applyFont="1"/>
    <xf numFmtId="0" fontId="50" fillId="0" borderId="0" xfId="0" applyFont="1"/>
    <xf numFmtId="0" fontId="51" fillId="0" borderId="0" xfId="0" applyFont="1"/>
    <xf numFmtId="0" fontId="0" fillId="0" borderId="9" xfId="0" applyBorder="1"/>
    <xf numFmtId="0" fontId="49" fillId="0" borderId="0" xfId="0" applyFont="1" applyAlignment="1">
      <alignment horizontal="center"/>
    </xf>
    <xf numFmtId="0" fontId="49" fillId="6" borderId="9" xfId="0" applyFont="1" applyFill="1" applyBorder="1"/>
    <xf numFmtId="0" fontId="49" fillId="0" borderId="10" xfId="0" applyFont="1" applyBorder="1"/>
    <xf numFmtId="0" fontId="49" fillId="6" borderId="9" xfId="0" applyFont="1" applyFill="1" applyBorder="1" applyAlignment="1">
      <alignment horizontal="center" vertical="center"/>
    </xf>
    <xf numFmtId="0" fontId="51" fillId="0" borderId="0" xfId="0" applyFont="1" applyAlignment="1">
      <alignment vertical="center"/>
    </xf>
    <xf numFmtId="0" fontId="56" fillId="0" borderId="0" xfId="402" applyFont="1" applyAlignment="1">
      <alignment vertical="center"/>
    </xf>
    <xf numFmtId="0" fontId="53" fillId="0" borderId="0" xfId="0" applyFont="1"/>
    <xf numFmtId="0" fontId="8" fillId="0" borderId="0" xfId="402"/>
    <xf numFmtId="0" fontId="58" fillId="6" borderId="9" xfId="0" applyFont="1" applyFill="1" applyBorder="1"/>
    <xf numFmtId="0" fontId="2" fillId="0" borderId="9" xfId="0" applyFont="1" applyBorder="1" applyAlignment="1">
      <alignment horizontal="center" vertical="center"/>
    </xf>
    <xf numFmtId="0" fontId="59" fillId="0" borderId="10" xfId="0" applyFont="1" applyBorder="1" applyAlignment="1">
      <alignment horizontal="center" vertical="center"/>
    </xf>
    <xf numFmtId="0" fontId="49" fillId="6" borderId="9" xfId="0" applyFont="1" applyFill="1" applyBorder="1" applyAlignment="1">
      <alignment horizontal="left"/>
    </xf>
    <xf numFmtId="0" fontId="60" fillId="0" borderId="0" xfId="402" applyFont="1" applyAlignment="1">
      <alignment horizontal="left"/>
    </xf>
    <xf numFmtId="0" fontId="49" fillId="6" borderId="9" xfId="0" applyFont="1" applyFill="1" applyBorder="1" applyAlignment="1">
      <alignment horizontal="center"/>
    </xf>
    <xf numFmtId="0" fontId="49" fillId="0" borderId="9" xfId="0" applyFont="1" applyBorder="1" applyAlignment="1">
      <alignment horizontal="left" vertical="top"/>
    </xf>
    <xf numFmtId="0" fontId="49" fillId="0" borderId="9" xfId="0" applyFont="1" applyBorder="1" applyAlignment="1">
      <alignment horizontal="left" vertical="top" wrapText="1"/>
    </xf>
    <xf numFmtId="0" fontId="62" fillId="0" borderId="0" xfId="19" applyFont="1" applyAlignment="1">
      <alignment vertical="center"/>
    </xf>
    <xf numFmtId="0" fontId="49" fillId="0" borderId="17" xfId="0" applyFont="1" applyBorder="1" applyAlignment="1">
      <alignment horizontal="center" vertical="center"/>
    </xf>
    <xf numFmtId="0" fontId="49" fillId="0" borderId="13" xfId="0" applyFont="1" applyBorder="1" applyAlignment="1">
      <alignment horizontal="center" vertical="center"/>
    </xf>
    <xf numFmtId="0" fontId="49" fillId="0" borderId="12" xfId="0" applyFont="1" applyBorder="1" applyAlignment="1">
      <alignment horizontal="center" vertical="center"/>
    </xf>
    <xf numFmtId="0" fontId="49" fillId="6" borderId="11" xfId="0" applyFont="1" applyFill="1" applyBorder="1" applyAlignment="1">
      <alignment horizontal="center" vertical="center"/>
    </xf>
    <xf numFmtId="0" fontId="49" fillId="6" borderId="12" xfId="0" applyFont="1" applyFill="1" applyBorder="1" applyAlignment="1">
      <alignment horizontal="center" vertical="center"/>
    </xf>
    <xf numFmtId="0" fontId="57" fillId="0" borderId="11" xfId="0" applyFont="1" applyBorder="1" applyAlignment="1">
      <alignment horizontal="left" vertical="center"/>
    </xf>
    <xf numFmtId="0" fontId="57" fillId="0" borderId="13" xfId="0" applyFont="1" applyBorder="1" applyAlignment="1">
      <alignment horizontal="left" vertical="center"/>
    </xf>
    <xf numFmtId="0" fontId="57" fillId="0" borderId="12" xfId="0" applyFont="1" applyBorder="1" applyAlignment="1">
      <alignment horizontal="left" vertical="center"/>
    </xf>
    <xf numFmtId="0" fontId="0" fillId="0" borderId="11" xfId="0" applyBorder="1" applyAlignment="1">
      <alignment horizontal="left"/>
    </xf>
    <xf numFmtId="0" fontId="0" fillId="0" borderId="13" xfId="0" applyBorder="1" applyAlignment="1">
      <alignment horizontal="left"/>
    </xf>
    <xf numFmtId="0" fontId="0" fillId="0" borderId="12" xfId="0" applyBorder="1" applyAlignment="1">
      <alignment horizontal="left"/>
    </xf>
    <xf numFmtId="0" fontId="52" fillId="0" borderId="14"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6" xfId="0" applyFont="1" applyBorder="1" applyAlignment="1">
      <alignment horizontal="center" vertical="center" wrapText="1"/>
    </xf>
    <xf numFmtId="0" fontId="4" fillId="0" borderId="0" xfId="1" applyAlignment="1">
      <alignment horizontal="center" vertical="center"/>
    </xf>
    <xf numFmtId="0" fontId="47" fillId="0" borderId="0" xfId="4" applyFont="1">
      <alignment horizontal="center" vertical="center" wrapText="1"/>
    </xf>
    <xf numFmtId="0" fontId="49" fillId="0" borderId="0" xfId="0" applyFont="1" applyAlignment="1">
      <alignment horizontal="left" vertical="center"/>
    </xf>
    <xf numFmtId="0" fontId="49" fillId="6" borderId="11" xfId="0" applyFont="1" applyFill="1" applyBorder="1" applyAlignment="1">
      <alignment horizontal="left"/>
    </xf>
    <xf numFmtId="0" fontId="49" fillId="6" borderId="12" xfId="0" applyFont="1" applyFill="1" applyBorder="1" applyAlignment="1">
      <alignment horizontal="left"/>
    </xf>
    <xf numFmtId="0" fontId="8" fillId="0" borderId="9" xfId="402" applyBorder="1" applyAlignment="1">
      <alignment horizontal="left"/>
    </xf>
    <xf numFmtId="0" fontId="0" fillId="0" borderId="9" xfId="0" applyBorder="1" applyAlignment="1">
      <alignment horizontal="left"/>
    </xf>
    <xf numFmtId="0" fontId="58" fillId="0" borderId="9" xfId="0" applyFont="1" applyBorder="1" applyAlignment="1">
      <alignment horizontal="left"/>
    </xf>
    <xf numFmtId="177" fontId="49" fillId="0" borderId="9" xfId="0" applyNumberFormat="1" applyFont="1" applyBorder="1" applyAlignment="1">
      <alignment horizontal="left"/>
    </xf>
    <xf numFmtId="0" fontId="49" fillId="6" borderId="9" xfId="0" applyFont="1" applyFill="1" applyBorder="1" applyAlignment="1">
      <alignment horizontal="left"/>
    </xf>
    <xf numFmtId="0" fontId="49" fillId="0" borderId="9" xfId="0" applyFont="1" applyBorder="1" applyAlignment="1">
      <alignment horizontal="left"/>
    </xf>
    <xf numFmtId="0" fontId="50" fillId="6" borderId="9" xfId="0" applyFont="1" applyFill="1" applyBorder="1" applyAlignment="1">
      <alignment horizontal="left"/>
    </xf>
    <xf numFmtId="0" fontId="50" fillId="6" borderId="9" xfId="0" applyFont="1" applyFill="1" applyBorder="1" applyAlignment="1">
      <alignment horizontal="left" vertical="center"/>
    </xf>
    <xf numFmtId="0" fontId="49" fillId="0" borderId="9" xfId="0" applyFont="1" applyBorder="1" applyAlignment="1">
      <alignment horizontal="center"/>
    </xf>
    <xf numFmtId="0" fontId="57" fillId="0" borderId="9" xfId="0" applyFont="1" applyBorder="1" applyAlignment="1">
      <alignment horizontal="left"/>
    </xf>
    <xf numFmtId="0" fontId="61" fillId="3" borderId="2" xfId="1" quotePrefix="1" applyFont="1" applyFill="1" applyBorder="1" applyAlignment="1" applyProtection="1">
      <alignment horizontal="center" vertical="center"/>
      <protection locked="0"/>
    </xf>
    <xf numFmtId="0" fontId="25" fillId="3" borderId="4" xfId="1" applyFont="1" applyFill="1" applyBorder="1" applyAlignment="1" applyProtection="1">
      <alignment horizontal="center" vertical="center"/>
      <protection locked="0"/>
    </xf>
    <xf numFmtId="0" fontId="25" fillId="3" borderId="2" xfId="1" applyFont="1" applyFill="1" applyBorder="1" applyProtection="1">
      <alignment horizontal="left" vertical="center"/>
      <protection locked="0"/>
    </xf>
    <xf numFmtId="0" fontId="25" fillId="3" borderId="3" xfId="1" applyFont="1" applyFill="1" applyBorder="1" applyProtection="1">
      <alignment horizontal="left" vertical="center"/>
      <protection locked="0"/>
    </xf>
    <xf numFmtId="0" fontId="25" fillId="3" borderId="2" xfId="1" applyFont="1" applyFill="1" applyBorder="1" applyAlignment="1" applyProtection="1">
      <alignment horizontal="left" vertical="top"/>
      <protection locked="0"/>
    </xf>
    <xf numFmtId="0" fontId="25" fillId="3" borderId="3" xfId="1" applyFont="1" applyFill="1" applyBorder="1" applyAlignment="1" applyProtection="1">
      <alignment horizontal="left" vertical="top"/>
      <protection locked="0"/>
    </xf>
    <xf numFmtId="0" fontId="27" fillId="0" borderId="0" xfId="1" applyFont="1" applyAlignment="1">
      <alignment horizontal="center" vertical="center"/>
    </xf>
    <xf numFmtId="0" fontId="45" fillId="0" borderId="0" xfId="0" applyFont="1" applyAlignment="1">
      <alignment horizontal="center" wrapText="1"/>
    </xf>
    <xf numFmtId="0" fontId="13" fillId="0" borderId="0" xfId="0" applyFont="1" applyAlignment="1">
      <alignment horizontal="center" wrapText="1"/>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35" fillId="5" borderId="2" xfId="1" applyFont="1" applyFill="1" applyBorder="1" applyAlignment="1">
      <alignment horizontal="left" vertical="center" wrapText="1"/>
    </xf>
    <xf numFmtId="0" fontId="4" fillId="5" borderId="3" xfId="1" applyFill="1" applyBorder="1">
      <alignment horizontal="left" vertical="center"/>
    </xf>
    <xf numFmtId="0" fontId="4" fillId="5" borderId="4" xfId="1" applyFill="1" applyBorder="1">
      <alignment horizontal="left" vertical="center"/>
    </xf>
    <xf numFmtId="0" fontId="36" fillId="2" borderId="1" xfId="19" applyFont="1" applyFill="1" applyBorder="1" applyAlignment="1">
      <alignment horizontal="center" vertical="center"/>
    </xf>
    <xf numFmtId="0" fontId="11" fillId="2" borderId="1" xfId="19" applyFont="1" applyFill="1" applyBorder="1" applyAlignment="1">
      <alignment horizontal="center" vertical="center"/>
    </xf>
    <xf numFmtId="0" fontId="41" fillId="2" borderId="5" xfId="8" applyFont="1" applyFill="1" applyBorder="1" applyAlignment="1">
      <alignment horizontal="center" vertical="center" wrapText="1"/>
    </xf>
    <xf numFmtId="0" fontId="11" fillId="2" borderId="5" xfId="8" applyFill="1" applyBorder="1" applyAlignment="1">
      <alignment horizontal="center" vertical="center" wrapText="1"/>
    </xf>
    <xf numFmtId="0" fontId="27" fillId="0" borderId="0" xfId="1" applyFont="1">
      <alignment horizontal="left" vertical="center"/>
    </xf>
  </cellXfs>
  <cellStyles count="403">
    <cellStyle name="Hyperlink 2" xfId="20" xr:uid="{00000000-0005-0000-0000-0000F8000000}"/>
    <cellStyle name="ICRHB Document Title" xfId="4" xr:uid="{00000000-0005-0000-0000-0000F9000000}"/>
    <cellStyle name="ICRHB Normal" xfId="1" xr:uid="{00000000-0005-0000-0000-0000FA000000}"/>
    <cellStyle name="ICRHB Paragraph Header" xfId="7" xr:uid="{00000000-0005-0000-0000-0000FB000000}"/>
    <cellStyle name="ICRHB Section Header" xfId="5" xr:uid="{00000000-0005-0000-0000-0000FC000000}"/>
    <cellStyle name="ICRHB Section Subheader" xfId="6" xr:uid="{00000000-0005-0000-0000-0000FD000000}"/>
    <cellStyle name="ICRHB Table Header" xfId="8" xr:uid="{00000000-0005-0000-0000-0000FE000000}"/>
    <cellStyle name="ICRHB Table Text" xfId="128" xr:uid="{00000000-0005-0000-0000-0000FF000000}"/>
    <cellStyle name="Normal 2" xfId="21" xr:uid="{00000000-0005-0000-0000-00008D010000}"/>
    <cellStyle name="Normal 2 2" xfId="19" xr:uid="{00000000-0005-0000-0000-00008E010000}"/>
    <cellStyle name="Normal 3" xfId="22" xr:uid="{00000000-0005-0000-0000-00008F010000}"/>
    <cellStyle name="ハイパーリンク" xfId="2"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ハイパーリンク" xfId="241" builtinId="8" hidden="1"/>
    <cellStyle name="ハイパーリンク" xfId="243" builtinId="8" hidden="1"/>
    <cellStyle name="ハイパーリンク" xfId="245" builtinId="8" hidden="1"/>
    <cellStyle name="ハイパーリンク" xfId="247" builtinId="8" hidden="1"/>
    <cellStyle name="ハイパーリンク" xfId="249" builtinId="8" hidden="1"/>
    <cellStyle name="ハイパーリンク" xfId="251" builtinId="8" hidden="1"/>
    <cellStyle name="ハイパーリンク" xfId="253" builtinId="8" hidden="1"/>
    <cellStyle name="ハイパーリンク" xfId="255" builtinId="8" hidden="1"/>
    <cellStyle name="ハイパーリンク" xfId="257" builtinId="8" hidden="1"/>
    <cellStyle name="ハイパーリンク" xfId="259" builtinId="8" hidden="1"/>
    <cellStyle name="ハイパーリンク" xfId="261" builtinId="8" hidden="1"/>
    <cellStyle name="ハイパーリンク" xfId="263" builtinId="8" hidden="1"/>
    <cellStyle name="ハイパーリンク" xfId="265" builtinId="8" hidden="1"/>
    <cellStyle name="ハイパーリンク" xfId="267" builtinId="8" hidden="1"/>
    <cellStyle name="ハイパーリンク" xfId="269" builtinId="8" hidden="1"/>
    <cellStyle name="ハイパーリンク" xfId="271" builtinId="8" hidden="1"/>
    <cellStyle name="ハイパーリンク" xfId="273" builtinId="8" hidden="1"/>
    <cellStyle name="ハイパーリンク" xfId="275" builtinId="8" hidden="1"/>
    <cellStyle name="ハイパーリンク" xfId="277" builtinId="8" hidden="1"/>
    <cellStyle name="ハイパーリンク" xfId="279" builtinId="8" hidden="1"/>
    <cellStyle name="ハイパーリンク" xfId="281" builtinId="8" hidden="1"/>
    <cellStyle name="ハイパーリンク" xfId="283" builtinId="8" hidden="1"/>
    <cellStyle name="ハイパーリンク" xfId="285" builtinId="8" hidden="1"/>
    <cellStyle name="ハイパーリンク" xfId="287" builtinId="8" hidden="1"/>
    <cellStyle name="ハイパーリンク" xfId="289" builtinId="8" hidden="1"/>
    <cellStyle name="ハイパーリンク" xfId="291" builtinId="8" hidden="1"/>
    <cellStyle name="ハイパーリンク" xfId="293" builtinId="8" hidden="1"/>
    <cellStyle name="ハイパーリンク" xfId="295" builtinId="8" hidden="1"/>
    <cellStyle name="ハイパーリンク" xfId="297" builtinId="8" hidden="1"/>
    <cellStyle name="ハイパーリンク" xfId="299" builtinId="8" hidden="1"/>
    <cellStyle name="ハイパーリンク" xfId="301" builtinId="8" hidden="1"/>
    <cellStyle name="ハイパーリンク" xfId="303" builtinId="8" hidden="1"/>
    <cellStyle name="ハイパーリンク" xfId="305" builtinId="8" hidden="1"/>
    <cellStyle name="ハイパーリンク" xfId="307" builtinId="8" hidden="1"/>
    <cellStyle name="ハイパーリンク" xfId="309" builtinId="8" hidden="1"/>
    <cellStyle name="ハイパーリンク" xfId="311" builtinId="8" hidden="1"/>
    <cellStyle name="ハイパーリンク" xfId="313" builtinId="8" hidden="1"/>
    <cellStyle name="ハイパーリンク" xfId="315" builtinId="8" hidden="1"/>
    <cellStyle name="ハイパーリンク" xfId="317" builtinId="8" hidden="1"/>
    <cellStyle name="ハイパーリンク" xfId="319" builtinId="8" hidden="1"/>
    <cellStyle name="ハイパーリンク" xfId="321" builtinId="8" hidden="1"/>
    <cellStyle name="ハイパーリンク" xfId="323" builtinId="8" hidden="1"/>
    <cellStyle name="ハイパーリンク" xfId="325" builtinId="8" hidden="1"/>
    <cellStyle name="ハイパーリンク" xfId="327" builtinId="8" hidden="1"/>
    <cellStyle name="ハイパーリンク" xfId="329" builtinId="8" hidden="1"/>
    <cellStyle name="ハイパーリンク" xfId="331" builtinId="8" hidden="1"/>
    <cellStyle name="ハイパーリンク" xfId="333" builtinId="8" hidden="1"/>
    <cellStyle name="ハイパーリンク" xfId="335" builtinId="8" hidden="1"/>
    <cellStyle name="ハイパーリンク" xfId="337" builtinId="8" hidden="1"/>
    <cellStyle name="ハイパーリンク" xfId="339" builtinId="8" hidden="1"/>
    <cellStyle name="ハイパーリンク" xfId="341" builtinId="8" hidden="1"/>
    <cellStyle name="ハイパーリンク" xfId="343" builtinId="8" hidden="1"/>
    <cellStyle name="ハイパーリンク" xfId="345" builtinId="8" hidden="1"/>
    <cellStyle name="ハイパーリンク" xfId="347" builtinId="8" hidden="1"/>
    <cellStyle name="ハイパーリンク" xfId="349" builtinId="8" hidden="1"/>
    <cellStyle name="ハイパーリンク" xfId="351" builtinId="8" hidden="1"/>
    <cellStyle name="ハイパーリンク" xfId="353" builtinId="8" hidden="1"/>
    <cellStyle name="ハイパーリンク" xfId="355" builtinId="8" hidden="1"/>
    <cellStyle name="ハイパーリンク" xfId="357" builtinId="8" hidden="1"/>
    <cellStyle name="ハイパーリンク" xfId="359" builtinId="8" hidden="1"/>
    <cellStyle name="ハイパーリンク" xfId="361" builtinId="8" hidden="1"/>
    <cellStyle name="ハイパーリンク" xfId="363" builtinId="8" hidden="1"/>
    <cellStyle name="ハイパーリンク" xfId="365" builtinId="8" hidden="1"/>
    <cellStyle name="ハイパーリンク" xfId="367" builtinId="8" hidden="1"/>
    <cellStyle name="ハイパーリンク" xfId="369" builtinId="8" hidden="1"/>
    <cellStyle name="ハイパーリンク" xfId="371" builtinId="8" hidden="1"/>
    <cellStyle name="ハイパーリンク" xfId="373" builtinId="8" hidden="1"/>
    <cellStyle name="ハイパーリンク" xfId="375" builtinId="8" hidden="1"/>
    <cellStyle name="ハイパーリンク" xfId="377" builtinId="8" hidden="1"/>
    <cellStyle name="ハイパーリンク" xfId="379" builtinId="8" hidden="1"/>
    <cellStyle name="ハイパーリンク" xfId="381" builtinId="8" hidden="1"/>
    <cellStyle name="ハイパーリンク" xfId="383" builtinId="8" hidden="1"/>
    <cellStyle name="ハイパーリンク" xfId="385" builtinId="8" hidden="1"/>
    <cellStyle name="ハイパーリンク" xfId="387" builtinId="8" hidden="1"/>
    <cellStyle name="ハイパーリンク" xfId="389" builtinId="8" hidden="1"/>
    <cellStyle name="ハイパーリンク" xfId="391" builtinId="8" hidden="1"/>
    <cellStyle name="ハイパーリンク" xfId="393" builtinId="8" hidden="1"/>
    <cellStyle name="ハイパーリンク" xfId="395" builtinId="8" hidden="1"/>
    <cellStyle name="ハイパーリンク" xfId="397" builtinId="8" hidden="1"/>
    <cellStyle name="ハイパーリンク" xfId="399" builtinId="8" hidden="1"/>
    <cellStyle name="ハイパーリンク" xfId="402" builtinId="8"/>
    <cellStyle name="標準" xfId="0" builtinId="0"/>
    <cellStyle name="標準 2" xfId="401" xr:uid="{32ECA2B8-EBF6-49F1-A098-AFF64F7A1689}"/>
    <cellStyle name="表示済みのハイパーリンク" xfId="3"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3" builtinId="9" hidden="1"/>
    <cellStyle name="表示済みのハイパーリンク" xfId="24" builtinId="9" hidden="1"/>
    <cellStyle name="表示済みのハイパーリンク" xfId="25" builtinId="9" hidden="1"/>
    <cellStyle name="表示済みのハイパーリンク" xfId="26" builtinId="9" hidden="1"/>
    <cellStyle name="表示済みのハイパーリンク" xfId="27" builtinId="9" hidden="1"/>
    <cellStyle name="表示済みのハイパーリンク" xfId="28" builtinId="9" hidden="1"/>
    <cellStyle name="表示済みのハイパーリンク" xfId="29" builtinId="9" hidden="1"/>
    <cellStyle name="表示済みのハイパーリンク" xfId="30" builtinId="9" hidden="1"/>
    <cellStyle name="表示済みのハイパーリンク" xfId="31" builtinId="9" hidden="1"/>
    <cellStyle name="表示済みのハイパーリンク" xfId="32" builtinId="9" hidden="1"/>
    <cellStyle name="表示済みのハイパーリンク" xfId="33" builtinId="9" hidden="1"/>
    <cellStyle name="表示済みのハイパーリンク" xfId="34" builtinId="9" hidden="1"/>
    <cellStyle name="表示済みのハイパーリンク" xfId="35" builtinId="9" hidden="1"/>
    <cellStyle name="表示済みのハイパーリンク" xfId="36" builtinId="9" hidden="1"/>
    <cellStyle name="表示済みのハイパーリンク" xfId="37" builtinId="9" hidden="1"/>
    <cellStyle name="表示済みのハイパーリンク" xfId="38" builtinId="9" hidden="1"/>
    <cellStyle name="表示済みのハイパーリンク" xfId="39" builtinId="9" hidden="1"/>
    <cellStyle name="表示済みのハイパーリンク" xfId="40" builtinId="9" hidden="1"/>
    <cellStyle name="表示済みのハイパーリンク" xfId="41" builtinId="9" hidden="1"/>
    <cellStyle name="表示済みのハイパーリンク" xfId="42" builtinId="9" hidden="1"/>
    <cellStyle name="表示済みのハイパーリンク" xfId="43" builtinId="9" hidden="1"/>
    <cellStyle name="表示済みのハイパーリンク" xfId="44" builtinId="9" hidden="1"/>
    <cellStyle name="表示済みのハイパーリンク" xfId="45" builtinId="9" hidden="1"/>
    <cellStyle name="表示済みのハイパーリンク" xfId="46" builtinId="9" hidden="1"/>
    <cellStyle name="表示済みのハイパーリンク" xfId="47" builtinId="9" hidden="1"/>
    <cellStyle name="表示済みのハイパーリンク" xfId="48" builtinId="9" hidden="1"/>
    <cellStyle name="表示済みのハイパーリンク" xfId="49" builtinId="9" hidden="1"/>
    <cellStyle name="表示済みのハイパーリンク" xfId="50" builtinId="9" hidden="1"/>
    <cellStyle name="表示済みのハイパーリンク" xfId="51" builtinId="9" hidden="1"/>
    <cellStyle name="表示済みのハイパーリンク" xfId="52" builtinId="9" hidden="1"/>
    <cellStyle name="表示済みのハイパーリンク" xfId="53" builtinId="9" hidden="1"/>
    <cellStyle name="表示済みのハイパーリンク" xfId="54" builtinId="9" hidden="1"/>
    <cellStyle name="表示済みのハイパーリンク" xfId="55" builtinId="9" hidden="1"/>
    <cellStyle name="表示済みのハイパーリンク" xfId="56" builtinId="9" hidden="1"/>
    <cellStyle name="表示済みのハイパーリンク" xfId="57" builtinId="9" hidden="1"/>
    <cellStyle name="表示済みのハイパーリンク" xfId="58" builtinId="9" hidden="1"/>
    <cellStyle name="表示済みのハイパーリンク" xfId="59" builtinId="9" hidden="1"/>
    <cellStyle name="表示済みのハイパーリンク" xfId="60" builtinId="9" hidden="1"/>
    <cellStyle name="表示済みのハイパーリンク" xfId="61" builtinId="9" hidden="1"/>
    <cellStyle name="表示済みのハイパーリンク" xfId="62" builtinId="9" hidden="1"/>
    <cellStyle name="表示済みのハイパーリンク" xfId="63" builtinId="9" hidden="1"/>
    <cellStyle name="表示済みのハイパーリンク" xfId="64" builtinId="9" hidden="1"/>
    <cellStyle name="表示済みのハイパーリンク" xfId="65" builtinId="9" hidden="1"/>
    <cellStyle name="表示済みのハイパーリンク" xfId="66" builtinId="9" hidden="1"/>
    <cellStyle name="表示済みのハイパーリンク" xfId="67" builtinId="9" hidden="1"/>
    <cellStyle name="表示済みのハイパーリンク" xfId="68" builtinId="9" hidden="1"/>
    <cellStyle name="表示済みのハイパーリンク" xfId="69" builtinId="9" hidden="1"/>
    <cellStyle name="表示済みのハイパーリンク" xfId="70" builtinId="9" hidden="1"/>
    <cellStyle name="表示済みのハイパーリンク" xfId="71" builtinId="9" hidden="1"/>
    <cellStyle name="表示済みのハイパーリンク" xfId="72" builtinId="9" hidden="1"/>
    <cellStyle name="表示済みのハイパーリンク" xfId="73"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7" builtinId="9" hidden="1"/>
    <cellStyle name="表示済みのハイパーリンク" xfId="78" builtinId="9" hidden="1"/>
    <cellStyle name="表示済みのハイパーリンク" xfId="79" builtinId="9" hidden="1"/>
    <cellStyle name="表示済みのハイパーリンク" xfId="80" builtinId="9" hidden="1"/>
    <cellStyle name="表示済みのハイパーリンク" xfId="81" builtinId="9" hidden="1"/>
    <cellStyle name="表示済みのハイパーリンク" xfId="82"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6" builtinId="9" hidden="1"/>
    <cellStyle name="表示済みのハイパーリンク" xfId="87"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1"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95" builtinId="9" hidden="1"/>
    <cellStyle name="表示済みのハイパーリンク" xfId="96" builtinId="9" hidden="1"/>
    <cellStyle name="表示済みのハイパーリンク" xfId="97" builtinId="9" hidden="1"/>
    <cellStyle name="表示済みのハイパーリンク" xfId="98" builtinId="9" hidden="1"/>
    <cellStyle name="表示済みのハイパーリンク" xfId="99" builtinId="9" hidden="1"/>
    <cellStyle name="表示済みのハイパーリンク" xfId="100" builtinId="9" hidden="1"/>
    <cellStyle name="表示済みのハイパーリンク" xfId="101" builtinId="9" hidden="1"/>
    <cellStyle name="表示済みのハイパーリンク" xfId="102" builtinId="9" hidden="1"/>
    <cellStyle name="表示済みのハイパーリンク" xfId="103" builtinId="9" hidden="1"/>
    <cellStyle name="表示済みのハイパーリンク" xfId="104" builtinId="9" hidden="1"/>
    <cellStyle name="表示済みのハイパーリンク" xfId="105" builtinId="9" hidden="1"/>
    <cellStyle name="表示済みのハイパーリンク" xfId="106" builtinId="9" hidden="1"/>
    <cellStyle name="表示済みのハイパーリンク" xfId="107" builtinId="9" hidden="1"/>
    <cellStyle name="表示済みのハイパーリンク" xfId="108" builtinId="9" hidden="1"/>
    <cellStyle name="表示済みのハイパーリンク" xfId="109" builtinId="9" hidden="1"/>
    <cellStyle name="表示済みのハイパーリンク" xfId="110" builtinId="9" hidden="1"/>
    <cellStyle name="表示済みのハイパーリンク" xfId="111" builtinId="9" hidden="1"/>
    <cellStyle name="表示済みのハイパーリンク" xfId="112" builtinId="9" hidden="1"/>
    <cellStyle name="表示済みのハイパーリンク" xfId="113" builtinId="9" hidden="1"/>
    <cellStyle name="表示済みのハイパーリンク" xfId="114" builtinId="9" hidden="1"/>
    <cellStyle name="表示済みのハイパーリンク" xfId="115" builtinId="9" hidden="1"/>
    <cellStyle name="表示済みのハイパーリンク" xfId="116" builtinId="9" hidden="1"/>
    <cellStyle name="表示済みのハイパーリンク" xfId="117" builtinId="9" hidden="1"/>
    <cellStyle name="表示済みのハイパーリンク" xfId="118" builtinId="9" hidden="1"/>
    <cellStyle name="表示済みのハイパーリンク" xfId="119" builtinId="9" hidden="1"/>
    <cellStyle name="表示済みのハイパーリンク" xfId="120" builtinId="9" hidden="1"/>
    <cellStyle name="表示済みのハイパーリンク" xfId="121" builtinId="9" hidden="1"/>
    <cellStyle name="表示済みのハイパーリンク" xfId="122" builtinId="9" hidden="1"/>
    <cellStyle name="表示済みのハイパーリンク" xfId="123" builtinId="9" hidden="1"/>
    <cellStyle name="表示済みのハイパーリンク" xfId="124" builtinId="9" hidden="1"/>
    <cellStyle name="表示済みのハイパーリンク" xfId="125" builtinId="9" hidden="1"/>
    <cellStyle name="表示済みのハイパーリンク" xfId="126" builtinId="9" hidden="1"/>
    <cellStyle name="表示済みのハイパーリンク" xfId="127" builtinId="9" hidden="1"/>
    <cellStyle name="表示済みのハイパーリンク" xfId="129"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48"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4"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2"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0"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6"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4"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2"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0"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30" builtinId="9" hidden="1"/>
    <cellStyle name="表示済みのハイパーリンク" xfId="332" builtinId="9" hidden="1"/>
    <cellStyle name="表示済みのハイパーリンク" xfId="334" builtinId="9" hidden="1"/>
    <cellStyle name="表示済みのハイパーリンク" xfId="336" builtinId="9" hidden="1"/>
    <cellStyle name="表示済みのハイパーリンク" xfId="338" builtinId="9" hidden="1"/>
    <cellStyle name="表示済みのハイパーリンク" xfId="340" builtinId="9" hidden="1"/>
    <cellStyle name="表示済みのハイパーリンク" xfId="342" builtinId="9" hidden="1"/>
    <cellStyle name="表示済みのハイパーリンク" xfId="344" builtinId="9" hidden="1"/>
    <cellStyle name="表示済みのハイパーリンク" xfId="346" builtinId="9" hidden="1"/>
    <cellStyle name="表示済みのハイパーリンク" xfId="348" builtinId="9" hidden="1"/>
    <cellStyle name="表示済みのハイパーリンク" xfId="350" builtinId="9" hidden="1"/>
    <cellStyle name="表示済みのハイパーリンク" xfId="352" builtinId="9" hidden="1"/>
    <cellStyle name="表示済みのハイパーリンク" xfId="354" builtinId="9" hidden="1"/>
    <cellStyle name="表示済みのハイパーリンク" xfId="356" builtinId="9" hidden="1"/>
    <cellStyle name="表示済みのハイパーリンク" xfId="358" builtinId="9" hidden="1"/>
    <cellStyle name="表示済みのハイパーリンク" xfId="360" builtinId="9" hidden="1"/>
    <cellStyle name="表示済みのハイパーリンク" xfId="362" builtinId="9" hidden="1"/>
    <cellStyle name="表示済みのハイパーリンク" xfId="364" builtinId="9" hidden="1"/>
    <cellStyle name="表示済みのハイパーリンク" xfId="366" builtinId="9" hidden="1"/>
    <cellStyle name="表示済みのハイパーリンク" xfId="368" builtinId="9" hidden="1"/>
    <cellStyle name="表示済みのハイパーリンク" xfId="370" builtinId="9" hidden="1"/>
    <cellStyle name="表示済みのハイパーリンク" xfId="372" builtinId="9" hidden="1"/>
    <cellStyle name="表示済みのハイパーリンク" xfId="374" builtinId="9" hidden="1"/>
    <cellStyle name="表示済みのハイパーリンク" xfId="376" builtinId="9" hidden="1"/>
    <cellStyle name="表示済みのハイパーリンク" xfId="378" builtinId="9" hidden="1"/>
    <cellStyle name="表示済みのハイパーリンク" xfId="380" builtinId="9" hidden="1"/>
    <cellStyle name="表示済みのハイパーリンク" xfId="382" builtinId="9" hidden="1"/>
    <cellStyle name="表示済みのハイパーリンク" xfId="384" builtinId="9" hidden="1"/>
    <cellStyle name="表示済みのハイパーリンク" xfId="386" builtinId="9" hidden="1"/>
    <cellStyle name="表示済みのハイパーリンク" xfId="388" builtinId="9" hidden="1"/>
    <cellStyle name="表示済みのハイパーリンク" xfId="390" builtinId="9" hidden="1"/>
    <cellStyle name="表示済みのハイパーリンク" xfId="392" builtinId="9" hidden="1"/>
    <cellStyle name="表示済みのハイパーリンク" xfId="394" builtinId="9" hidden="1"/>
    <cellStyle name="表示済みのハイパーリンク" xfId="396" builtinId="9" hidden="1"/>
    <cellStyle name="表示済みのハイパーリンク" xfId="398" builtinId="9" hidden="1"/>
    <cellStyle name="表示済みのハイパーリンク" xfId="400" builtinId="9" hidden="1"/>
  </cellStyles>
  <dxfs count="18">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73D16FF3-0428-4DF7-AE9B-45E7DEEAD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294552"/>
          <a:ext cx="779258"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57260246-839B-4037-892B-C245588525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9721" y="205053"/>
          <a:ext cx="1420085"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1C9CF38A-CC0A-40AA-AA2D-8B2EDF1FF37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9580" y="248316"/>
          <a:ext cx="598639" cy="606272"/>
        </a:xfrm>
        <a:prstGeom prst="rect">
          <a:avLst/>
        </a:prstGeom>
      </xdr:spPr>
    </xdr:pic>
    <xdr:clientData/>
  </xdr:twoCellAnchor>
  <xdr:twoCellAnchor>
    <xdr:from>
      <xdr:col>6</xdr:col>
      <xdr:colOff>170792</xdr:colOff>
      <xdr:row>15</xdr:row>
      <xdr:rowOff>223345</xdr:rowOff>
    </xdr:from>
    <xdr:to>
      <xdr:col>8</xdr:col>
      <xdr:colOff>30348</xdr:colOff>
      <xdr:row>21</xdr:row>
      <xdr:rowOff>124810</xdr:rowOff>
    </xdr:to>
    <xdr:sp macro="" textlink="">
      <xdr:nvSpPr>
        <xdr:cNvPr id="6" name="Прямоугольник 1">
          <a:extLst>
            <a:ext uri="{FF2B5EF4-FFF2-40B4-BE49-F238E27FC236}">
              <a16:creationId xmlns:a16="http://schemas.microsoft.com/office/drawing/2014/main" id="{AE6B2369-31BA-10BF-E216-F229D3468861}"/>
            </a:ext>
          </a:extLst>
        </xdr:cNvPr>
        <xdr:cNvSpPr/>
      </xdr:nvSpPr>
      <xdr:spPr>
        <a:xfrm>
          <a:off x="3836275" y="5577052"/>
          <a:ext cx="1081383" cy="1248103"/>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E5A0AC54-C16A-4F1D-8367-D6B62AF58B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FC56C151-2546-4734-B2B4-9EC3AF8A125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88002F53-288E-40B3-8D74-9C4F12F8598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14</xdr:row>
      <xdr:rowOff>223345</xdr:rowOff>
    </xdr:from>
    <xdr:to>
      <xdr:col>8</xdr:col>
      <xdr:colOff>30348</xdr:colOff>
      <xdr:row>20</xdr:row>
      <xdr:rowOff>124810</xdr:rowOff>
    </xdr:to>
    <xdr:sp macro="" textlink="">
      <xdr:nvSpPr>
        <xdr:cNvPr id="5" name="Прямоугольник 1">
          <a:extLst>
            <a:ext uri="{FF2B5EF4-FFF2-40B4-BE49-F238E27FC236}">
              <a16:creationId xmlns:a16="http://schemas.microsoft.com/office/drawing/2014/main" id="{E1323BFF-02DE-4184-B8E0-22B36F1FFC9E}"/>
            </a:ext>
          </a:extLst>
        </xdr:cNvPr>
        <xdr:cNvSpPr/>
      </xdr:nvSpPr>
      <xdr:spPr>
        <a:xfrm>
          <a:off x="3828392" y="4738195"/>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182217</xdr:colOff>
      <xdr:row>14</xdr:row>
      <xdr:rowOff>230320</xdr:rowOff>
    </xdr:from>
    <xdr:to>
      <xdr:col>8</xdr:col>
      <xdr:colOff>21921</xdr:colOff>
      <xdr:row>20</xdr:row>
      <xdr:rowOff>99391</xdr:rowOff>
    </xdr:to>
    <xdr:pic>
      <xdr:nvPicPr>
        <xdr:cNvPr id="6" name="図 5">
          <a:extLst>
            <a:ext uri="{FF2B5EF4-FFF2-40B4-BE49-F238E27FC236}">
              <a16:creationId xmlns:a16="http://schemas.microsoft.com/office/drawing/2014/main" id="{E2E86D3E-11EB-40C2-B50D-F573C88CA198}"/>
            </a:ext>
          </a:extLst>
        </xdr:cNvPr>
        <xdr:cNvPicPr>
          <a:picLocks noChangeAspect="1"/>
        </xdr:cNvPicPr>
      </xdr:nvPicPr>
      <xdr:blipFill>
        <a:blip xmlns:r="http://schemas.openxmlformats.org/officeDocument/2006/relationships" r:embed="rId4"/>
        <a:stretch>
          <a:fillRect/>
        </a:stretch>
      </xdr:blipFill>
      <xdr:spPr>
        <a:xfrm>
          <a:off x="3839817" y="4745170"/>
          <a:ext cx="1058904" cy="1221621"/>
        </a:xfrm>
        <a:prstGeom prst="rect">
          <a:avLst/>
        </a:prstGeom>
      </xdr:spPr>
    </xdr:pic>
    <xdr:clientData/>
  </xdr:twoCellAnchor>
  <xdr:twoCellAnchor>
    <xdr:from>
      <xdr:col>8</xdr:col>
      <xdr:colOff>216623</xdr:colOff>
      <xdr:row>12</xdr:row>
      <xdr:rowOff>182217</xdr:rowOff>
    </xdr:from>
    <xdr:to>
      <xdr:col>10</xdr:col>
      <xdr:colOff>346278</xdr:colOff>
      <xdr:row>16</xdr:row>
      <xdr:rowOff>72632</xdr:rowOff>
    </xdr:to>
    <xdr:sp macro="" textlink="">
      <xdr:nvSpPr>
        <xdr:cNvPr id="7" name="吹き出し: 角を丸めた四角形 6">
          <a:extLst>
            <a:ext uri="{FF2B5EF4-FFF2-40B4-BE49-F238E27FC236}">
              <a16:creationId xmlns:a16="http://schemas.microsoft.com/office/drawing/2014/main" id="{5BE93D7D-4B02-4ABA-A840-7D39DAF7EBF4}"/>
            </a:ext>
          </a:extLst>
        </xdr:cNvPr>
        <xdr:cNvSpPr/>
      </xdr:nvSpPr>
      <xdr:spPr>
        <a:xfrm>
          <a:off x="5093423" y="4220817"/>
          <a:ext cx="1348855" cy="766715"/>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3</xdr:col>
      <xdr:colOff>448236</xdr:colOff>
      <xdr:row>11</xdr:row>
      <xdr:rowOff>89646</xdr:rowOff>
    </xdr:from>
    <xdr:to>
      <xdr:col>6</xdr:col>
      <xdr:colOff>105237</xdr:colOff>
      <xdr:row>11</xdr:row>
      <xdr:rowOff>549088</xdr:rowOff>
    </xdr:to>
    <xdr:pic>
      <xdr:nvPicPr>
        <xdr:cNvPr id="8" name="図 7">
          <a:extLst>
            <a:ext uri="{FF2B5EF4-FFF2-40B4-BE49-F238E27FC236}">
              <a16:creationId xmlns:a16="http://schemas.microsoft.com/office/drawing/2014/main" id="{7210150C-CD8F-4416-9AB7-5021A5715CC2}"/>
            </a:ext>
          </a:extLst>
        </xdr:cNvPr>
        <xdr:cNvPicPr>
          <a:picLocks noChangeAspect="1"/>
        </xdr:cNvPicPr>
      </xdr:nvPicPr>
      <xdr:blipFill>
        <a:blip xmlns:r="http://schemas.openxmlformats.org/officeDocument/2006/relationships" r:embed="rId5"/>
        <a:stretch>
          <a:fillRect/>
        </a:stretch>
      </xdr:blipFill>
      <xdr:spPr>
        <a:xfrm>
          <a:off x="2277036" y="3499596"/>
          <a:ext cx="1485801" cy="459442"/>
        </a:xfrm>
        <a:prstGeom prst="rect">
          <a:avLst/>
        </a:prstGeom>
      </xdr:spPr>
    </xdr:pic>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pm.or.jp/committee/spm_cb_hp/?id=206" TargetMode="Externa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B5C1-6CA3-4B1B-BFF2-4D19986084BD}">
  <dimension ref="A1:C18"/>
  <sheetViews>
    <sheetView tabSelected="1" zoomScale="85" zoomScaleNormal="85" workbookViewId="0"/>
  </sheetViews>
  <sheetFormatPr defaultColWidth="9.109375" defaultRowHeight="17.399999999999999" x14ac:dyDescent="0.5"/>
  <cols>
    <col min="1" max="1" width="4.5546875" style="48" customWidth="1"/>
    <col min="2" max="2" width="58.5546875" style="48" customWidth="1"/>
    <col min="3" max="3" width="94.88671875" style="48" bestFit="1" customWidth="1"/>
    <col min="4" max="16384" width="9.109375" style="48"/>
  </cols>
  <sheetData>
    <row r="1" spans="1:3" x14ac:dyDescent="0.5">
      <c r="A1" s="49" t="s">
        <v>126</v>
      </c>
    </row>
    <row r="3" spans="1:3" x14ac:dyDescent="0.5">
      <c r="A3" s="48" t="s">
        <v>124</v>
      </c>
    </row>
    <row r="4" spans="1:3" x14ac:dyDescent="0.5">
      <c r="A4" s="48" t="s">
        <v>131</v>
      </c>
    </row>
    <row r="5" spans="1:3" x14ac:dyDescent="0.5">
      <c r="B5" s="49" t="s">
        <v>127</v>
      </c>
      <c r="C5" s="64" t="s">
        <v>55</v>
      </c>
    </row>
    <row r="6" spans="1:3" x14ac:dyDescent="0.5">
      <c r="C6" s="59"/>
    </row>
    <row r="7" spans="1:3" x14ac:dyDescent="0.5">
      <c r="B7" s="65" t="s">
        <v>100</v>
      </c>
      <c r="C7" s="65" t="s">
        <v>101</v>
      </c>
    </row>
    <row r="8" spans="1:3" x14ac:dyDescent="0.5">
      <c r="B8" s="66" t="s">
        <v>134</v>
      </c>
      <c r="C8" s="66" t="s">
        <v>132</v>
      </c>
    </row>
    <row r="9" spans="1:3" ht="34.799999999999997" x14ac:dyDescent="0.5">
      <c r="B9" s="66" t="s">
        <v>133</v>
      </c>
      <c r="C9" s="67" t="s">
        <v>130</v>
      </c>
    </row>
    <row r="18" ht="12" customHeight="1" x14ac:dyDescent="0.5"/>
  </sheetData>
  <phoneticPr fontId="33"/>
  <hyperlinks>
    <hyperlink ref="C5" r:id="rId1" xr:uid="{4C81E582-6F20-4AB1-A4DF-8328212BADEE}"/>
  </hyperlinks>
  <pageMargins left="0.7" right="0.7" top="0.75" bottom="0.75" header="0.3" footer="0.3"/>
  <pageSetup paperSize="9" scale="61"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34E6-A8CD-47CE-96D5-E10D1DD22B48}">
  <dimension ref="A1:J72"/>
  <sheetViews>
    <sheetView showGridLines="0" zoomScale="85" zoomScaleNormal="85" zoomScaleSheetLayoutView="145" workbookViewId="0">
      <selection sqref="A1:B1"/>
    </sheetView>
  </sheetViews>
  <sheetFormatPr defaultRowHeight="13.8" x14ac:dyDescent="0.3"/>
  <sheetData>
    <row r="1" spans="1:9" s="1" customFormat="1" ht="78.900000000000006" customHeight="1" x14ac:dyDescent="0.3">
      <c r="A1" s="83"/>
      <c r="B1" s="83"/>
      <c r="C1" s="84" t="s">
        <v>102</v>
      </c>
      <c r="D1" s="84"/>
      <c r="E1" s="84"/>
      <c r="F1" s="84"/>
    </row>
    <row r="2" spans="1:9" x14ac:dyDescent="0.3">
      <c r="A2" s="46"/>
    </row>
    <row r="3" spans="1:9" ht="18" customHeight="1" x14ac:dyDescent="0.5">
      <c r="A3" s="92" t="s">
        <v>80</v>
      </c>
      <c r="B3" s="92"/>
      <c r="C3" s="93"/>
      <c r="D3" s="93"/>
      <c r="E3" s="93"/>
      <c r="F3" s="93"/>
      <c r="G3" s="93"/>
      <c r="H3" s="93"/>
      <c r="I3" s="93"/>
    </row>
    <row r="4" spans="1:9" ht="18" customHeight="1" x14ac:dyDescent="0.5">
      <c r="A4" s="92" t="s">
        <v>143</v>
      </c>
      <c r="B4" s="92"/>
      <c r="C4" s="93"/>
      <c r="D4" s="93"/>
      <c r="E4" s="93"/>
      <c r="F4" s="93"/>
      <c r="G4" s="93"/>
      <c r="H4" s="93"/>
      <c r="I4" s="93"/>
    </row>
    <row r="5" spans="1:9" ht="17.399999999999999" x14ac:dyDescent="0.3">
      <c r="A5" s="85" t="s">
        <v>59</v>
      </c>
      <c r="B5" s="85"/>
      <c r="C5" s="85"/>
      <c r="D5" s="85"/>
      <c r="E5" s="85"/>
      <c r="F5" s="85"/>
      <c r="G5" s="85"/>
      <c r="H5" s="85"/>
      <c r="I5" s="85"/>
    </row>
    <row r="6" spans="1:9" ht="17.399999999999999" x14ac:dyDescent="0.5">
      <c r="A6" s="92" t="s">
        <v>81</v>
      </c>
      <c r="B6" s="92"/>
      <c r="C6" s="93"/>
      <c r="D6" s="93"/>
      <c r="E6" s="93"/>
      <c r="F6" s="93"/>
      <c r="G6" s="93"/>
      <c r="H6" s="93"/>
      <c r="I6" s="93"/>
    </row>
    <row r="8" spans="1:9" ht="17.399999999999999" x14ac:dyDescent="0.5">
      <c r="A8" s="48" t="s">
        <v>60</v>
      </c>
    </row>
    <row r="10" spans="1:9" ht="17.399999999999999" x14ac:dyDescent="0.5">
      <c r="A10" s="49" t="s">
        <v>61</v>
      </c>
    </row>
    <row r="11" spans="1:9" ht="18.75" customHeight="1" x14ac:dyDescent="0.5">
      <c r="A11" s="94" t="s">
        <v>62</v>
      </c>
      <c r="B11" s="94"/>
      <c r="C11" s="93"/>
      <c r="D11" s="93"/>
      <c r="E11" s="93"/>
      <c r="F11" s="93"/>
      <c r="G11" s="93"/>
      <c r="H11" s="93"/>
      <c r="I11" s="93"/>
    </row>
    <row r="12" spans="1:9" ht="18.75" customHeight="1" x14ac:dyDescent="0.5">
      <c r="A12" s="94" t="s">
        <v>63</v>
      </c>
      <c r="B12" s="94"/>
      <c r="C12" s="91"/>
      <c r="D12" s="91"/>
      <c r="E12" s="91"/>
      <c r="F12" s="91"/>
      <c r="G12" s="91"/>
      <c r="H12" s="91"/>
      <c r="I12" s="91"/>
    </row>
    <row r="13" spans="1:9" ht="49.5" customHeight="1" x14ac:dyDescent="0.5">
      <c r="A13" s="95" t="s">
        <v>64</v>
      </c>
      <c r="B13" s="95"/>
      <c r="C13" s="96"/>
      <c r="D13" s="96"/>
      <c r="E13" s="96"/>
      <c r="F13" s="96"/>
      <c r="G13" s="96"/>
      <c r="H13" s="96"/>
      <c r="I13" s="96"/>
    </row>
    <row r="14" spans="1:9" ht="17.399999999999999" x14ac:dyDescent="0.5">
      <c r="A14" s="49" t="s">
        <v>65</v>
      </c>
    </row>
    <row r="15" spans="1:9" ht="17.399999999999999" x14ac:dyDescent="0.5">
      <c r="A15" s="49"/>
    </row>
    <row r="16" spans="1:9" ht="17.399999999999999" x14ac:dyDescent="0.5">
      <c r="A16" s="50" t="s">
        <v>66</v>
      </c>
    </row>
    <row r="18" spans="1:9" ht="17.399999999999999" x14ac:dyDescent="0.5">
      <c r="A18" s="48" t="s">
        <v>67</v>
      </c>
      <c r="B18" s="48"/>
      <c r="C18" s="48"/>
      <c r="D18" s="48"/>
      <c r="E18" s="48"/>
      <c r="F18" s="48"/>
      <c r="G18" s="48"/>
      <c r="H18" s="48"/>
      <c r="I18" s="48"/>
    </row>
    <row r="19" spans="1:9" ht="17.399999999999999" x14ac:dyDescent="0.5">
      <c r="A19" s="48" t="s">
        <v>68</v>
      </c>
      <c r="B19" s="48"/>
      <c r="C19" s="48"/>
      <c r="D19" s="48"/>
      <c r="E19" s="48"/>
      <c r="F19" s="48"/>
      <c r="G19" s="48"/>
      <c r="H19" s="48"/>
      <c r="I19" s="48"/>
    </row>
    <row r="20" spans="1:9" ht="17.399999999999999" x14ac:dyDescent="0.5">
      <c r="A20" s="48"/>
      <c r="B20" s="48"/>
      <c r="C20" s="48"/>
      <c r="D20" s="48"/>
      <c r="E20" s="48"/>
      <c r="F20" s="48"/>
      <c r="G20" s="48"/>
      <c r="H20" s="48"/>
      <c r="I20" s="48"/>
    </row>
    <row r="21" spans="1:9" ht="17.399999999999999" x14ac:dyDescent="0.5">
      <c r="A21" s="48"/>
      <c r="B21" s="48"/>
      <c r="C21" s="48"/>
      <c r="D21" s="48"/>
      <c r="E21" s="48"/>
      <c r="F21" s="48"/>
      <c r="G21" s="48"/>
      <c r="H21" s="48"/>
      <c r="I21" s="48"/>
    </row>
    <row r="22" spans="1:9" ht="17.399999999999999" x14ac:dyDescent="0.5">
      <c r="A22" s="63" t="s">
        <v>69</v>
      </c>
      <c r="B22" s="91"/>
      <c r="C22" s="91"/>
      <c r="D22" s="48"/>
      <c r="E22" s="48"/>
      <c r="F22" s="48"/>
      <c r="G22" s="48"/>
      <c r="H22" s="48"/>
      <c r="I22" s="48"/>
    </row>
    <row r="23" spans="1:9" ht="17.399999999999999" x14ac:dyDescent="0.5">
      <c r="A23" s="48"/>
      <c r="B23" s="52"/>
      <c r="C23" s="52"/>
      <c r="D23" s="48"/>
      <c r="E23" s="48"/>
      <c r="F23" s="48"/>
      <c r="G23" s="48"/>
      <c r="H23" s="48"/>
      <c r="I23" s="48"/>
    </row>
    <row r="24" spans="1:9" ht="17.399999999999999" x14ac:dyDescent="0.5">
      <c r="A24" s="48" t="s">
        <v>79</v>
      </c>
      <c r="B24" s="48"/>
      <c r="C24" s="48"/>
      <c r="D24" s="48"/>
      <c r="E24" s="48"/>
      <c r="F24" s="48"/>
      <c r="G24" s="48"/>
      <c r="H24" s="48"/>
      <c r="I24" s="48"/>
    </row>
    <row r="25" spans="1:9" ht="17.399999999999999" x14ac:dyDescent="0.5">
      <c r="A25" s="86" t="s">
        <v>70</v>
      </c>
      <c r="B25" s="87"/>
      <c r="C25" s="97"/>
      <c r="D25" s="97"/>
      <c r="E25" s="97"/>
      <c r="F25" s="97"/>
      <c r="G25" s="97"/>
      <c r="H25" s="97"/>
      <c r="I25" s="97"/>
    </row>
    <row r="26" spans="1:9" ht="17.399999999999999" x14ac:dyDescent="0.5">
      <c r="A26" s="86" t="s">
        <v>71</v>
      </c>
      <c r="B26" s="87"/>
      <c r="C26" s="97"/>
      <c r="D26" s="97"/>
      <c r="E26" s="97"/>
      <c r="F26" s="97"/>
      <c r="G26" s="97"/>
      <c r="H26" s="97"/>
      <c r="I26" s="97"/>
    </row>
    <row r="27" spans="1:9" ht="17.399999999999999" x14ac:dyDescent="0.5">
      <c r="A27" s="86" t="s">
        <v>72</v>
      </c>
      <c r="B27" s="87"/>
      <c r="C27" s="97"/>
      <c r="D27" s="97"/>
      <c r="E27" s="97"/>
      <c r="F27" s="97"/>
      <c r="G27" s="97"/>
      <c r="H27" s="97"/>
      <c r="I27" s="97"/>
    </row>
    <row r="28" spans="1:9" ht="17.399999999999999" x14ac:dyDescent="0.5">
      <c r="A28" s="86" t="s">
        <v>73</v>
      </c>
      <c r="B28" s="87"/>
      <c r="C28" s="97"/>
      <c r="D28" s="97"/>
      <c r="E28" s="97"/>
      <c r="F28" s="97"/>
      <c r="G28" s="97"/>
      <c r="H28" s="97"/>
      <c r="I28" s="97"/>
    </row>
    <row r="29" spans="1:9" ht="17.399999999999999" x14ac:dyDescent="0.5">
      <c r="A29" s="86" t="s">
        <v>74</v>
      </c>
      <c r="B29" s="87"/>
      <c r="C29" s="97"/>
      <c r="D29" s="97"/>
      <c r="E29" s="97"/>
      <c r="F29" s="97"/>
      <c r="G29" s="97"/>
      <c r="H29" s="97"/>
      <c r="I29" s="97"/>
    </row>
    <row r="30" spans="1:9" ht="17.399999999999999" x14ac:dyDescent="0.5">
      <c r="A30" s="86" t="s">
        <v>75</v>
      </c>
      <c r="B30" s="87"/>
      <c r="C30" s="90"/>
      <c r="D30" s="90"/>
      <c r="E30" s="90"/>
      <c r="F30" s="60" t="s">
        <v>76</v>
      </c>
      <c r="G30" s="90"/>
      <c r="H30" s="90"/>
      <c r="I30" s="90"/>
    </row>
    <row r="31" spans="1:9" ht="17.399999999999999" x14ac:dyDescent="0.5">
      <c r="A31" s="86" t="s">
        <v>77</v>
      </c>
      <c r="B31" s="87"/>
      <c r="C31" s="88"/>
      <c r="D31" s="89"/>
      <c r="E31" s="89"/>
      <c r="F31" s="89"/>
      <c r="G31" s="89"/>
      <c r="H31" s="89"/>
      <c r="I31" s="89"/>
    </row>
    <row r="32" spans="1:9" ht="18" thickBot="1" x14ac:dyDescent="0.55000000000000004">
      <c r="A32" s="48"/>
      <c r="B32" s="52"/>
      <c r="C32" s="52"/>
      <c r="D32" s="52"/>
      <c r="E32" s="52"/>
      <c r="F32" s="52"/>
      <c r="G32" s="52"/>
      <c r="H32" s="52"/>
      <c r="I32" s="52"/>
    </row>
    <row r="33" spans="1:9" ht="18" thickBot="1" x14ac:dyDescent="0.55000000000000004">
      <c r="A33" s="48" t="s">
        <v>78</v>
      </c>
      <c r="B33" s="48"/>
      <c r="C33" s="48"/>
      <c r="D33" s="48"/>
      <c r="E33" s="48"/>
      <c r="F33" s="48"/>
      <c r="G33" s="48"/>
      <c r="H33" s="48"/>
      <c r="I33" s="54"/>
    </row>
    <row r="34" spans="1:9" ht="17.399999999999999" x14ac:dyDescent="0.5">
      <c r="A34" s="86" t="s">
        <v>109</v>
      </c>
      <c r="B34" s="87"/>
      <c r="C34" s="97"/>
      <c r="D34" s="97"/>
      <c r="E34" s="97"/>
      <c r="F34" s="97"/>
      <c r="G34" s="97"/>
      <c r="H34" s="97"/>
      <c r="I34" s="97"/>
    </row>
    <row r="35" spans="1:9" ht="17.399999999999999" x14ac:dyDescent="0.5">
      <c r="A35" s="86" t="s">
        <v>111</v>
      </c>
      <c r="B35" s="87"/>
      <c r="C35" s="97"/>
      <c r="D35" s="97"/>
      <c r="E35" s="97"/>
      <c r="F35" s="97"/>
      <c r="G35" s="97"/>
      <c r="H35" s="97"/>
      <c r="I35" s="97"/>
    </row>
    <row r="36" spans="1:9" ht="17.399999999999999" x14ac:dyDescent="0.5">
      <c r="A36" s="86" t="s">
        <v>70</v>
      </c>
      <c r="B36" s="87"/>
      <c r="C36" s="97"/>
      <c r="D36" s="97"/>
      <c r="E36" s="97"/>
      <c r="F36" s="97"/>
      <c r="G36" s="97"/>
      <c r="H36" s="97"/>
      <c r="I36" s="97"/>
    </row>
    <row r="37" spans="1:9" ht="17.399999999999999" x14ac:dyDescent="0.5">
      <c r="A37" s="86" t="s">
        <v>71</v>
      </c>
      <c r="B37" s="87"/>
      <c r="C37" s="97"/>
      <c r="D37" s="97"/>
      <c r="E37" s="97"/>
      <c r="F37" s="97"/>
      <c r="G37" s="97"/>
      <c r="H37" s="97"/>
      <c r="I37" s="97"/>
    </row>
    <row r="38" spans="1:9" ht="17.399999999999999" x14ac:dyDescent="0.5">
      <c r="A38" s="86" t="s">
        <v>72</v>
      </c>
      <c r="B38" s="87"/>
      <c r="C38" s="97"/>
      <c r="D38" s="97"/>
      <c r="E38" s="97"/>
      <c r="F38" s="97"/>
      <c r="G38" s="97"/>
      <c r="H38" s="97"/>
      <c r="I38" s="97"/>
    </row>
    <row r="39" spans="1:9" ht="17.399999999999999" x14ac:dyDescent="0.5">
      <c r="A39" s="86" t="s">
        <v>73</v>
      </c>
      <c r="B39" s="87"/>
      <c r="C39" s="97"/>
      <c r="D39" s="97"/>
      <c r="E39" s="97"/>
      <c r="F39" s="97"/>
      <c r="G39" s="97"/>
      <c r="H39" s="97"/>
      <c r="I39" s="97"/>
    </row>
    <row r="40" spans="1:9" ht="17.399999999999999" x14ac:dyDescent="0.5">
      <c r="A40" s="86" t="s">
        <v>74</v>
      </c>
      <c r="B40" s="87"/>
      <c r="C40" s="97"/>
      <c r="D40" s="97"/>
      <c r="E40" s="97"/>
      <c r="F40" s="97"/>
      <c r="G40" s="97"/>
      <c r="H40" s="97"/>
      <c r="I40" s="97"/>
    </row>
    <row r="41" spans="1:9" ht="17.399999999999999" x14ac:dyDescent="0.5">
      <c r="A41" s="86" t="s">
        <v>75</v>
      </c>
      <c r="B41" s="87"/>
      <c r="C41" s="90"/>
      <c r="D41" s="90"/>
      <c r="E41" s="90"/>
      <c r="F41" s="53" t="s">
        <v>76</v>
      </c>
      <c r="G41" s="90"/>
      <c r="H41" s="90"/>
      <c r="I41" s="90"/>
    </row>
    <row r="42" spans="1:9" ht="17.399999999999999" x14ac:dyDescent="0.5">
      <c r="A42" s="86" t="s">
        <v>77</v>
      </c>
      <c r="B42" s="87"/>
      <c r="C42" s="88"/>
      <c r="D42" s="89"/>
      <c r="E42" s="89"/>
      <c r="F42" s="89"/>
      <c r="G42" s="89"/>
      <c r="H42" s="89"/>
      <c r="I42" s="89"/>
    </row>
    <row r="43" spans="1:9" ht="17.399999999999999" x14ac:dyDescent="0.5">
      <c r="A43" s="48"/>
      <c r="B43" s="52"/>
      <c r="C43" s="52"/>
      <c r="D43" s="52"/>
      <c r="E43" s="52"/>
      <c r="F43" s="52"/>
      <c r="G43" s="52"/>
      <c r="H43" s="52"/>
      <c r="I43" s="52"/>
    </row>
    <row r="45" spans="1:9" ht="17.399999999999999" x14ac:dyDescent="0.5">
      <c r="A45" s="50" t="s">
        <v>83</v>
      </c>
    </row>
    <row r="46" spans="1:9" ht="17.399999999999999" x14ac:dyDescent="0.3">
      <c r="A46" s="47" t="s">
        <v>84</v>
      </c>
    </row>
    <row r="47" spans="1:9" ht="17.399999999999999" x14ac:dyDescent="0.3">
      <c r="A47" s="47"/>
    </row>
    <row r="48" spans="1:9" ht="17.399999999999999" x14ac:dyDescent="0.3">
      <c r="A48" s="47" t="s">
        <v>85</v>
      </c>
    </row>
    <row r="49" spans="1:9" ht="17.399999999999999" x14ac:dyDescent="0.3">
      <c r="A49" s="47" t="s">
        <v>86</v>
      </c>
    </row>
    <row r="50" spans="1:9" ht="17.399999999999999" x14ac:dyDescent="0.3">
      <c r="A50" s="47" t="s">
        <v>87</v>
      </c>
    </row>
    <row r="51" spans="1:9" ht="17.399999999999999" x14ac:dyDescent="0.3">
      <c r="A51" s="47" t="s">
        <v>88</v>
      </c>
    </row>
    <row r="52" spans="1:9" ht="17.399999999999999" x14ac:dyDescent="0.3">
      <c r="A52" s="47" t="s">
        <v>89</v>
      </c>
    </row>
    <row r="53" spans="1:9" ht="17.399999999999999" x14ac:dyDescent="0.3">
      <c r="A53" s="47" t="s">
        <v>90</v>
      </c>
    </row>
    <row r="54" spans="1:9" ht="17.399999999999999" x14ac:dyDescent="0.3">
      <c r="A54" s="47"/>
    </row>
    <row r="55" spans="1:9" ht="17.399999999999999" x14ac:dyDescent="0.3">
      <c r="A55" s="47" t="s">
        <v>99</v>
      </c>
    </row>
    <row r="56" spans="1:9" ht="17.399999999999999" x14ac:dyDescent="0.3">
      <c r="A56" s="47" t="s">
        <v>137</v>
      </c>
    </row>
    <row r="57" spans="1:9" ht="17.399999999999999" x14ac:dyDescent="0.3">
      <c r="A57" s="47" t="s">
        <v>138</v>
      </c>
    </row>
    <row r="58" spans="1:9" ht="17.399999999999999" x14ac:dyDescent="0.3">
      <c r="A58" s="47"/>
      <c r="B58" s="55" t="s">
        <v>91</v>
      </c>
      <c r="C58" s="61"/>
      <c r="E58" s="72" t="s">
        <v>92</v>
      </c>
      <c r="F58" s="73"/>
      <c r="G58" s="74"/>
      <c r="H58" s="75"/>
      <c r="I58" s="76"/>
    </row>
    <row r="59" spans="1:9" ht="17.399999999999999" x14ac:dyDescent="0.3">
      <c r="A59" s="47"/>
    </row>
    <row r="60" spans="1:9" ht="17.399999999999999" x14ac:dyDescent="0.3">
      <c r="A60" s="47" t="s">
        <v>139</v>
      </c>
    </row>
    <row r="61" spans="1:9" ht="17.399999999999999" x14ac:dyDescent="0.3">
      <c r="A61" s="47" t="s">
        <v>140</v>
      </c>
    </row>
    <row r="62" spans="1:9" ht="17.399999999999999" x14ac:dyDescent="0.3">
      <c r="A62" s="47"/>
      <c r="B62" s="55" t="s">
        <v>91</v>
      </c>
      <c r="C62" s="51"/>
      <c r="E62" s="72" t="s">
        <v>92</v>
      </c>
      <c r="F62" s="73"/>
      <c r="G62" s="77"/>
      <c r="H62" s="78"/>
      <c r="I62" s="79"/>
    </row>
    <row r="63" spans="1:9" ht="17.399999999999999" x14ac:dyDescent="0.3">
      <c r="A63" s="47"/>
    </row>
    <row r="64" spans="1:9" ht="17.399999999999999" x14ac:dyDescent="0.3">
      <c r="A64" s="47"/>
    </row>
    <row r="65" spans="1:10" ht="17.399999999999999" x14ac:dyDescent="0.3">
      <c r="A65" s="56" t="s">
        <v>93</v>
      </c>
    </row>
    <row r="66" spans="1:10" ht="17.399999999999999" x14ac:dyDescent="0.3">
      <c r="A66" s="47" t="s">
        <v>94</v>
      </c>
    </row>
    <row r="67" spans="1:10" ht="14.4" x14ac:dyDescent="0.3">
      <c r="A67" s="57" t="s">
        <v>95</v>
      </c>
    </row>
    <row r="68" spans="1:10" ht="15" x14ac:dyDescent="0.3">
      <c r="A68" s="58" t="s">
        <v>96</v>
      </c>
    </row>
    <row r="69" spans="1:10" ht="68.25" customHeight="1" thickBot="1" x14ac:dyDescent="0.35">
      <c r="A69" s="80" t="s">
        <v>98</v>
      </c>
      <c r="B69" s="81"/>
      <c r="C69" s="81"/>
      <c r="D69" s="81"/>
      <c r="E69" s="81"/>
      <c r="F69" s="81"/>
      <c r="G69" s="81"/>
      <c r="H69" s="81"/>
      <c r="I69" s="82"/>
    </row>
    <row r="70" spans="1:10" ht="18" thickBot="1" x14ac:dyDescent="0.35">
      <c r="A70" s="62"/>
      <c r="B70" s="69" t="s">
        <v>97</v>
      </c>
      <c r="C70" s="70"/>
      <c r="D70" s="70"/>
      <c r="E70" s="70"/>
      <c r="F70" s="70"/>
      <c r="G70" s="70"/>
      <c r="H70" s="70"/>
      <c r="I70" s="71"/>
    </row>
    <row r="72" spans="1:10" ht="17.399999999999999" x14ac:dyDescent="0.5">
      <c r="J72" s="48" t="s">
        <v>82</v>
      </c>
    </row>
  </sheetData>
  <mergeCells count="56">
    <mergeCell ref="A4:B4"/>
    <mergeCell ref="C4:I4"/>
    <mergeCell ref="A42:B42"/>
    <mergeCell ref="C42:I42"/>
    <mergeCell ref="A38:B38"/>
    <mergeCell ref="C38:I38"/>
    <mergeCell ref="C39:I39"/>
    <mergeCell ref="C41:E41"/>
    <mergeCell ref="G41:I41"/>
    <mergeCell ref="A41:B41"/>
    <mergeCell ref="A30:B30"/>
    <mergeCell ref="A34:B34"/>
    <mergeCell ref="C34:I34"/>
    <mergeCell ref="A35:B35"/>
    <mergeCell ref="C35:I35"/>
    <mergeCell ref="A36:B36"/>
    <mergeCell ref="C36:I36"/>
    <mergeCell ref="A39:B39"/>
    <mergeCell ref="A40:B40"/>
    <mergeCell ref="C40:I40"/>
    <mergeCell ref="A37:B37"/>
    <mergeCell ref="C37:I37"/>
    <mergeCell ref="C12:I12"/>
    <mergeCell ref="C13:I13"/>
    <mergeCell ref="A29:B29"/>
    <mergeCell ref="C25:I25"/>
    <mergeCell ref="C26:I26"/>
    <mergeCell ref="C27:I27"/>
    <mergeCell ref="C28:I28"/>
    <mergeCell ref="C29:I29"/>
    <mergeCell ref="A25:B25"/>
    <mergeCell ref="A26:B26"/>
    <mergeCell ref="A27:B27"/>
    <mergeCell ref="A28:B28"/>
    <mergeCell ref="A1:B1"/>
    <mergeCell ref="C1:F1"/>
    <mergeCell ref="A5:I5"/>
    <mergeCell ref="A31:B31"/>
    <mergeCell ref="C31:I31"/>
    <mergeCell ref="G30:I30"/>
    <mergeCell ref="C30:E30"/>
    <mergeCell ref="B22:C22"/>
    <mergeCell ref="A3:B3"/>
    <mergeCell ref="C3:I3"/>
    <mergeCell ref="A6:B6"/>
    <mergeCell ref="C6:I6"/>
    <mergeCell ref="A11:B11"/>
    <mergeCell ref="A12:B12"/>
    <mergeCell ref="A13:B13"/>
    <mergeCell ref="C11:I11"/>
    <mergeCell ref="B70:I70"/>
    <mergeCell ref="E58:F58"/>
    <mergeCell ref="E62:F62"/>
    <mergeCell ref="G58:I58"/>
    <mergeCell ref="G62:I62"/>
    <mergeCell ref="A69:I69"/>
  </mergeCells>
  <phoneticPr fontId="33"/>
  <hyperlinks>
    <hyperlink ref="A67" r:id="rId1" xr:uid="{E89DEB8C-B41A-48CF-BD06-BFE9CE9D554A}"/>
  </hyperlinks>
  <pageMargins left="0.7" right="0.7" top="0.75" bottom="0.75" header="0.3" footer="0.3"/>
  <pageSetup paperSize="9" orientation="portrait" r:id="rId2"/>
  <rowBreaks count="2" manualBreakCount="2">
    <brk id="15" max="9" man="1"/>
    <brk id="44"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7BBE-2FD0-4F4C-B893-776A60A0209E}">
  <dimension ref="B1:M101"/>
  <sheetViews>
    <sheetView showGridLines="0" zoomScaleNormal="100" zoomScalePageLayoutView="125" workbookViewId="0">
      <pane ySplit="7" topLeftCell="A8" activePane="bottomLeft" state="frozenSplit"/>
      <selection pane="bottomLeft"/>
    </sheetView>
  </sheetViews>
  <sheetFormatPr defaultColWidth="10.88671875" defaultRowHeight="12" x14ac:dyDescent="0.3"/>
  <cols>
    <col min="1" max="1" width="3" style="3" customWidth="1"/>
    <col min="2" max="2" width="7.6640625" style="3" customWidth="1"/>
    <col min="3" max="3" width="41.109375" style="3" customWidth="1"/>
    <col min="4" max="4" width="19.6640625" style="3" customWidth="1"/>
    <col min="5" max="5" width="19.6640625" style="3" hidden="1" customWidth="1"/>
    <col min="6" max="6" width="2.88671875" style="3" customWidth="1"/>
    <col min="7" max="7" width="10.88671875" style="3" customWidth="1"/>
    <col min="8" max="8" width="2.88671875" style="3" customWidth="1"/>
    <col min="9" max="9" width="14.44140625" style="3" customWidth="1"/>
    <col min="10" max="10" width="19.88671875" style="3" customWidth="1"/>
    <col min="11" max="12" width="10.88671875" style="3"/>
    <col min="13" max="13" width="0" style="28" hidden="1" customWidth="1"/>
    <col min="14" max="16384" width="10.88671875" style="3"/>
  </cols>
  <sheetData>
    <row r="1" spans="2:13" ht="21" customHeight="1" x14ac:dyDescent="0.3">
      <c r="B1" s="68" t="s">
        <v>135</v>
      </c>
    </row>
    <row r="2" spans="2:13" ht="15.9" hidden="1" customHeight="1" x14ac:dyDescent="0.15">
      <c r="D2" s="43" t="s">
        <v>52</v>
      </c>
      <c r="E2" s="14"/>
      <c r="F2" s="4"/>
      <c r="G2" s="43" t="s">
        <v>53</v>
      </c>
      <c r="I2" s="43" t="s">
        <v>13</v>
      </c>
    </row>
    <row r="3" spans="2:13" ht="18" hidden="1" customHeight="1" x14ac:dyDescent="0.3">
      <c r="B3" s="35" t="s">
        <v>10</v>
      </c>
      <c r="D3" s="98" t="s">
        <v>129</v>
      </c>
      <c r="E3" s="99"/>
      <c r="F3" s="5"/>
      <c r="G3" s="15" t="s">
        <v>57</v>
      </c>
      <c r="I3" s="21" t="s">
        <v>1</v>
      </c>
      <c r="J3" s="33" t="str">
        <f>IF(AND(OR(G3="C",G3="D"),OR((I3="Programme"),I3="Portfolio")),"   Invalid Domain or Level","")</f>
        <v/>
      </c>
    </row>
    <row r="4" spans="2:13" ht="15.9" customHeight="1" x14ac:dyDescent="0.3">
      <c r="B4" s="42" t="s">
        <v>58</v>
      </c>
      <c r="F4" s="4"/>
      <c r="G4" s="20"/>
    </row>
    <row r="5" spans="2:13" s="6" customFormat="1" ht="48" customHeight="1" x14ac:dyDescent="0.25">
      <c r="B5" s="105"/>
      <c r="C5" s="106"/>
      <c r="D5" s="107" t="str">
        <f>IF(OR(G3="",I3=""),"",IF(G3="D",G98,IF(I3="Project",G99,IF(I3="Portfolio",G101,G100))))</f>
        <v>私はこのコンピテンス要素に関する私の知識についての明確で自信のあるエビデンスを提供できます。</v>
      </c>
      <c r="E5" s="108"/>
      <c r="F5" s="108"/>
      <c r="G5" s="108"/>
      <c r="H5" s="108"/>
      <c r="I5" s="108"/>
      <c r="J5" s="109"/>
      <c r="M5" s="29"/>
    </row>
    <row r="6" spans="2:13" s="6" customFormat="1" ht="51.6" customHeight="1" x14ac:dyDescent="0.3">
      <c r="D6" s="110" t="s">
        <v>45</v>
      </c>
      <c r="E6" s="111"/>
      <c r="F6" s="111"/>
      <c r="G6" s="111"/>
      <c r="H6" s="111"/>
      <c r="I6" s="111"/>
      <c r="J6" s="112"/>
      <c r="M6" s="29"/>
    </row>
    <row r="7" spans="2:13" s="6" customFormat="1" ht="39.9" customHeight="1" x14ac:dyDescent="0.3">
      <c r="B7" s="113" t="s">
        <v>11</v>
      </c>
      <c r="C7" s="114"/>
      <c r="D7" s="36" t="s">
        <v>56</v>
      </c>
      <c r="E7" s="44"/>
      <c r="F7" s="32"/>
      <c r="G7" s="115" t="s">
        <v>51</v>
      </c>
      <c r="H7" s="116"/>
      <c r="I7" s="116"/>
      <c r="J7" s="116"/>
      <c r="M7" s="29"/>
    </row>
    <row r="8" spans="2:13" ht="18" customHeight="1" x14ac:dyDescent="0.3">
      <c r="C8" s="40" t="s">
        <v>42</v>
      </c>
      <c r="D8" s="7"/>
      <c r="E8" s="7"/>
      <c r="F8" s="7"/>
    </row>
    <row r="9" spans="2:13" ht="15.9" customHeight="1" x14ac:dyDescent="0.3">
      <c r="B9" s="17" t="str">
        <f>CONCATENATE($E$98,".3.",M9)</f>
        <v>4.3.1</v>
      </c>
      <c r="C9" s="38" t="s">
        <v>14</v>
      </c>
      <c r="D9" s="15"/>
      <c r="E9" s="45"/>
      <c r="F9" s="8"/>
      <c r="G9" s="102"/>
      <c r="H9" s="103"/>
      <c r="I9" s="103"/>
      <c r="J9" s="103"/>
      <c r="K9" s="18"/>
      <c r="M9" s="28">
        <v>1</v>
      </c>
    </row>
    <row r="10" spans="2:13" ht="15.9" customHeight="1" x14ac:dyDescent="0.3">
      <c r="B10" s="17" t="str">
        <f>CONCATENATE($E$98,".3.",M10)</f>
        <v>4.3.2</v>
      </c>
      <c r="C10" s="38" t="s">
        <v>15</v>
      </c>
      <c r="D10" s="15"/>
      <c r="E10" s="45"/>
      <c r="F10" s="8"/>
      <c r="G10" s="100"/>
      <c r="H10" s="101"/>
      <c r="I10" s="101"/>
      <c r="J10" s="101"/>
      <c r="K10" s="18"/>
      <c r="M10" s="28">
        <f>1+M9</f>
        <v>2</v>
      </c>
    </row>
    <row r="11" spans="2:13" ht="15.9" customHeight="1" x14ac:dyDescent="0.3">
      <c r="B11" s="17" t="str">
        <f>CONCATENATE($E$98,".3.",M11)</f>
        <v>4.3.3</v>
      </c>
      <c r="C11" s="38" t="s">
        <v>16</v>
      </c>
      <c r="D11" s="15"/>
      <c r="E11" s="45"/>
      <c r="F11" s="8"/>
      <c r="G11" s="100"/>
      <c r="H11" s="101"/>
      <c r="I11" s="101"/>
      <c r="J11" s="101"/>
      <c r="K11" s="18"/>
      <c r="M11" s="28">
        <f t="shared" ref="M11:M13" si="0">1+M10</f>
        <v>3</v>
      </c>
    </row>
    <row r="12" spans="2:13" ht="15.9" customHeight="1" x14ac:dyDescent="0.3">
      <c r="B12" s="17" t="str">
        <f>CONCATENATE($E$98,".3.",M12)</f>
        <v>4.3.4</v>
      </c>
      <c r="C12" s="38" t="s">
        <v>17</v>
      </c>
      <c r="D12" s="15"/>
      <c r="E12" s="45"/>
      <c r="F12" s="8"/>
      <c r="G12" s="100"/>
      <c r="H12" s="101"/>
      <c r="I12" s="101"/>
      <c r="J12" s="101"/>
      <c r="K12" s="18"/>
      <c r="M12" s="28">
        <f t="shared" si="0"/>
        <v>4</v>
      </c>
    </row>
    <row r="13" spans="2:13" ht="15.9" customHeight="1" x14ac:dyDescent="0.3">
      <c r="B13" s="17" t="str">
        <f>CONCATENATE($E$98,".3.",M13)</f>
        <v>4.3.5</v>
      </c>
      <c r="C13" s="38" t="s">
        <v>18</v>
      </c>
      <c r="D13" s="15"/>
      <c r="E13" s="45"/>
      <c r="F13" s="8"/>
      <c r="G13" s="100"/>
      <c r="H13" s="101"/>
      <c r="I13" s="101"/>
      <c r="J13" s="101"/>
      <c r="K13" s="18"/>
      <c r="M13" s="28">
        <f t="shared" si="0"/>
        <v>5</v>
      </c>
    </row>
    <row r="14" spans="2:13" s="11" customFormat="1" ht="21" customHeight="1" x14ac:dyDescent="0.3">
      <c r="C14" s="23" t="s">
        <v>5</v>
      </c>
      <c r="D14" s="24" t="str">
        <f>IF(COUNTIF(D9:D13,"")=$M13,"",(COUNTIF(D9:D13,3)))</f>
        <v/>
      </c>
      <c r="E14" s="24" t="str">
        <f>IF(COUNTIF(E9:E13,"")=$M13,"",(COUNTIF(E9:E13,3)))</f>
        <v/>
      </c>
      <c r="F14" s="9"/>
      <c r="G14" s="10"/>
      <c r="H14" s="10"/>
      <c r="I14" s="10"/>
      <c r="J14" s="10"/>
      <c r="M14" s="30"/>
    </row>
    <row r="15" spans="2:13" ht="13.8" x14ac:dyDescent="0.3">
      <c r="D15" s="34"/>
      <c r="E15" s="7"/>
      <c r="F15" s="7"/>
      <c r="G15" s="12"/>
      <c r="H15" s="12"/>
      <c r="I15" s="12"/>
      <c r="J15" s="12"/>
    </row>
    <row r="16" spans="2:13" ht="18" customHeight="1" x14ac:dyDescent="0.3">
      <c r="C16" s="40" t="s">
        <v>43</v>
      </c>
      <c r="D16" s="7"/>
      <c r="E16" s="7"/>
      <c r="F16" s="7"/>
      <c r="G16" s="12"/>
      <c r="H16" s="12"/>
      <c r="I16" s="12"/>
      <c r="J16" s="12"/>
    </row>
    <row r="17" spans="2:13" ht="15.9" customHeight="1" x14ac:dyDescent="0.3">
      <c r="B17" s="17" t="str">
        <f t="shared" ref="B17:B26" si="1">CONCATENATE($E$98,".4.",M17)</f>
        <v>4.4.1</v>
      </c>
      <c r="C17" s="38" t="s">
        <v>19</v>
      </c>
      <c r="D17" s="15"/>
      <c r="E17" s="45"/>
      <c r="F17" s="8"/>
      <c r="G17" s="100"/>
      <c r="H17" s="101"/>
      <c r="I17" s="101"/>
      <c r="J17" s="101"/>
      <c r="K17" s="18"/>
      <c r="M17" s="28">
        <v>1</v>
      </c>
    </row>
    <row r="18" spans="2:13" ht="15.9" customHeight="1" x14ac:dyDescent="0.3">
      <c r="B18" s="17" t="str">
        <f t="shared" si="1"/>
        <v>4.4.2</v>
      </c>
      <c r="C18" s="38" t="s">
        <v>20</v>
      </c>
      <c r="D18" s="15"/>
      <c r="E18" s="45"/>
      <c r="F18" s="8"/>
      <c r="G18" s="100"/>
      <c r="H18" s="101"/>
      <c r="I18" s="101"/>
      <c r="J18" s="101"/>
      <c r="K18" s="18"/>
      <c r="M18" s="28">
        <f t="shared" ref="M18:M26" si="2">1+M17</f>
        <v>2</v>
      </c>
    </row>
    <row r="19" spans="2:13" ht="15.9" customHeight="1" x14ac:dyDescent="0.3">
      <c r="B19" s="17" t="str">
        <f t="shared" si="1"/>
        <v>4.4.3</v>
      </c>
      <c r="C19" s="38" t="s">
        <v>21</v>
      </c>
      <c r="D19" s="15"/>
      <c r="E19" s="45"/>
      <c r="F19" s="8"/>
      <c r="G19" s="100"/>
      <c r="H19" s="101"/>
      <c r="I19" s="101"/>
      <c r="J19" s="101"/>
      <c r="K19" s="18"/>
      <c r="M19" s="28">
        <f t="shared" si="2"/>
        <v>3</v>
      </c>
    </row>
    <row r="20" spans="2:13" ht="15.9" customHeight="1" x14ac:dyDescent="0.3">
      <c r="B20" s="17" t="str">
        <f t="shared" si="1"/>
        <v>4.4.4</v>
      </c>
      <c r="C20" s="38" t="s">
        <v>22</v>
      </c>
      <c r="D20" s="15"/>
      <c r="E20" s="45"/>
      <c r="F20" s="8"/>
      <c r="G20" s="100"/>
      <c r="H20" s="101"/>
      <c r="I20" s="101"/>
      <c r="J20" s="101"/>
      <c r="K20" s="18"/>
      <c r="M20" s="28">
        <f t="shared" si="2"/>
        <v>4</v>
      </c>
    </row>
    <row r="21" spans="2:13" ht="15.9" customHeight="1" x14ac:dyDescent="0.3">
      <c r="B21" s="17" t="str">
        <f t="shared" si="1"/>
        <v>4.4.5</v>
      </c>
      <c r="C21" s="38" t="s">
        <v>23</v>
      </c>
      <c r="D21" s="15"/>
      <c r="E21" s="45"/>
      <c r="F21" s="8"/>
      <c r="G21" s="100"/>
      <c r="H21" s="101"/>
      <c r="I21" s="101"/>
      <c r="J21" s="101"/>
      <c r="K21" s="18"/>
      <c r="M21" s="28">
        <f t="shared" si="2"/>
        <v>5</v>
      </c>
    </row>
    <row r="22" spans="2:13" ht="15.9" customHeight="1" x14ac:dyDescent="0.3">
      <c r="B22" s="17" t="str">
        <f t="shared" si="1"/>
        <v>4.4.6</v>
      </c>
      <c r="C22" s="38" t="s">
        <v>24</v>
      </c>
      <c r="D22" s="15"/>
      <c r="E22" s="45"/>
      <c r="F22" s="8"/>
      <c r="G22" s="100"/>
      <c r="H22" s="101"/>
      <c r="I22" s="101"/>
      <c r="J22" s="101"/>
      <c r="K22" s="18"/>
      <c r="M22" s="28">
        <f t="shared" si="2"/>
        <v>6</v>
      </c>
    </row>
    <row r="23" spans="2:13" ht="15.9" customHeight="1" x14ac:dyDescent="0.3">
      <c r="B23" s="17" t="str">
        <f t="shared" si="1"/>
        <v>4.4.7</v>
      </c>
      <c r="C23" s="38" t="s">
        <v>25</v>
      </c>
      <c r="D23" s="15"/>
      <c r="E23" s="45"/>
      <c r="F23" s="8"/>
      <c r="G23" s="100"/>
      <c r="H23" s="101"/>
      <c r="I23" s="101"/>
      <c r="J23" s="101"/>
      <c r="K23" s="18"/>
      <c r="M23" s="28">
        <f t="shared" si="2"/>
        <v>7</v>
      </c>
    </row>
    <row r="24" spans="2:13" ht="15.9" customHeight="1" x14ac:dyDescent="0.3">
      <c r="B24" s="17" t="str">
        <f t="shared" si="1"/>
        <v>4.4.8</v>
      </c>
      <c r="C24" s="38" t="s">
        <v>26</v>
      </c>
      <c r="D24" s="15"/>
      <c r="E24" s="45"/>
      <c r="F24" s="8"/>
      <c r="G24" s="100"/>
      <c r="H24" s="101"/>
      <c r="I24" s="101"/>
      <c r="J24" s="101"/>
      <c r="K24" s="18"/>
      <c r="M24" s="28">
        <f t="shared" si="2"/>
        <v>8</v>
      </c>
    </row>
    <row r="25" spans="2:13" ht="15.9" customHeight="1" x14ac:dyDescent="0.3">
      <c r="B25" s="17" t="str">
        <f t="shared" si="1"/>
        <v>4.4.9</v>
      </c>
      <c r="C25" s="38" t="s">
        <v>27</v>
      </c>
      <c r="D25" s="15"/>
      <c r="E25" s="45"/>
      <c r="F25" s="8"/>
      <c r="G25" s="100"/>
      <c r="H25" s="101"/>
      <c r="I25" s="101"/>
      <c r="J25" s="101"/>
      <c r="K25" s="18"/>
      <c r="M25" s="28">
        <f t="shared" si="2"/>
        <v>9</v>
      </c>
    </row>
    <row r="26" spans="2:13" ht="15.9" customHeight="1" x14ac:dyDescent="0.3">
      <c r="B26" s="17" t="str">
        <f t="shared" si="1"/>
        <v>4.4.10</v>
      </c>
      <c r="C26" s="38" t="s">
        <v>28</v>
      </c>
      <c r="D26" s="15"/>
      <c r="E26" s="45"/>
      <c r="F26" s="8"/>
      <c r="G26" s="100"/>
      <c r="H26" s="101"/>
      <c r="I26" s="101"/>
      <c r="J26" s="101"/>
      <c r="K26" s="18"/>
      <c r="M26" s="28">
        <f t="shared" si="2"/>
        <v>10</v>
      </c>
    </row>
    <row r="27" spans="2:13" s="11" customFormat="1" ht="21" customHeight="1" x14ac:dyDescent="0.3">
      <c r="C27" s="23" t="s">
        <v>5</v>
      </c>
      <c r="D27" s="24" t="str">
        <f>IF(COUNTIF(D17:D26,"")=$M26,"",(COUNTIF(D17:D26,3)))</f>
        <v/>
      </c>
      <c r="E27" s="24" t="str">
        <f>IF(COUNTIF(E17:E26,"")=$M26,"",(COUNTIF(E17:E26,3)))</f>
        <v/>
      </c>
      <c r="F27" s="9"/>
      <c r="G27" s="10"/>
      <c r="H27" s="10"/>
      <c r="I27" s="10"/>
      <c r="J27" s="10"/>
      <c r="M27" s="30"/>
    </row>
    <row r="28" spans="2:13" ht="13.2" x14ac:dyDescent="0.3">
      <c r="C28" s="13"/>
      <c r="D28" s="7"/>
      <c r="E28" s="7"/>
      <c r="F28" s="7"/>
      <c r="G28" s="12"/>
      <c r="H28" s="12"/>
      <c r="I28" s="12"/>
      <c r="J28" s="12"/>
    </row>
    <row r="29" spans="2:13" ht="18" customHeight="1" x14ac:dyDescent="0.3">
      <c r="C29" s="40" t="s">
        <v>44</v>
      </c>
      <c r="D29" s="7"/>
      <c r="E29" s="7"/>
      <c r="F29" s="7"/>
      <c r="G29" s="12"/>
      <c r="H29" s="12"/>
      <c r="I29" s="12"/>
      <c r="J29" s="12"/>
    </row>
    <row r="30" spans="2:13" ht="15.9" customHeight="1" x14ac:dyDescent="0.3">
      <c r="B30" s="17" t="str">
        <f t="shared" ref="B30:B42" si="3">CONCATENATE($E$98,".5.",M30)</f>
        <v>4.5.1</v>
      </c>
      <c r="C30" s="38" t="s">
        <v>29</v>
      </c>
      <c r="D30" s="15"/>
      <c r="E30" s="45"/>
      <c r="F30" s="8"/>
      <c r="G30" s="100"/>
      <c r="H30" s="101"/>
      <c r="I30" s="101"/>
      <c r="J30" s="101"/>
      <c r="K30" s="18"/>
      <c r="M30" s="28">
        <v>1</v>
      </c>
    </row>
    <row r="31" spans="2:13" ht="15.9" customHeight="1" x14ac:dyDescent="0.3">
      <c r="B31" s="17" t="str">
        <f t="shared" si="3"/>
        <v>4.5.2</v>
      </c>
      <c r="C31" s="38" t="s">
        <v>30</v>
      </c>
      <c r="D31" s="15"/>
      <c r="E31" s="45"/>
      <c r="F31" s="8"/>
      <c r="G31" s="100"/>
      <c r="H31" s="101"/>
      <c r="I31" s="101"/>
      <c r="J31" s="101"/>
      <c r="K31" s="18"/>
      <c r="M31" s="28">
        <f t="shared" ref="M31:M42" si="4">1+M30</f>
        <v>2</v>
      </c>
    </row>
    <row r="32" spans="2:13" ht="15.9" customHeight="1" x14ac:dyDescent="0.3">
      <c r="B32" s="17" t="str">
        <f t="shared" si="3"/>
        <v>4.5.3</v>
      </c>
      <c r="C32" s="38" t="s">
        <v>31</v>
      </c>
      <c r="D32" s="15"/>
      <c r="E32" s="45"/>
      <c r="F32" s="8"/>
      <c r="G32" s="100"/>
      <c r="H32" s="101"/>
      <c r="I32" s="101"/>
      <c r="J32" s="101"/>
      <c r="K32" s="18"/>
      <c r="M32" s="28">
        <f t="shared" si="4"/>
        <v>3</v>
      </c>
    </row>
    <row r="33" spans="2:13" ht="15.9" customHeight="1" x14ac:dyDescent="0.3">
      <c r="B33" s="17" t="str">
        <f t="shared" si="3"/>
        <v>4.5.4</v>
      </c>
      <c r="C33" s="38" t="s">
        <v>32</v>
      </c>
      <c r="D33" s="15"/>
      <c r="E33" s="45"/>
      <c r="F33" s="8"/>
      <c r="G33" s="100"/>
      <c r="H33" s="101"/>
      <c r="I33" s="101"/>
      <c r="J33" s="101"/>
      <c r="K33" s="18"/>
      <c r="M33" s="28">
        <f t="shared" si="4"/>
        <v>4</v>
      </c>
    </row>
    <row r="34" spans="2:13" ht="15.9" customHeight="1" x14ac:dyDescent="0.3">
      <c r="B34" s="17" t="str">
        <f t="shared" si="3"/>
        <v>4.5.5</v>
      </c>
      <c r="C34" s="38" t="s">
        <v>33</v>
      </c>
      <c r="D34" s="15"/>
      <c r="E34" s="45"/>
      <c r="F34" s="8"/>
      <c r="G34" s="100"/>
      <c r="H34" s="101"/>
      <c r="I34" s="101"/>
      <c r="J34" s="101"/>
      <c r="K34" s="18"/>
      <c r="M34" s="28">
        <f t="shared" si="4"/>
        <v>5</v>
      </c>
    </row>
    <row r="35" spans="2:13" ht="15.9" customHeight="1" x14ac:dyDescent="0.3">
      <c r="B35" s="17" t="str">
        <f t="shared" si="3"/>
        <v>4.5.6</v>
      </c>
      <c r="C35" s="38" t="s">
        <v>34</v>
      </c>
      <c r="D35" s="15"/>
      <c r="E35" s="45"/>
      <c r="F35" s="8"/>
      <c r="G35" s="100"/>
      <c r="H35" s="101"/>
      <c r="I35" s="101"/>
      <c r="J35" s="101"/>
      <c r="K35" s="18"/>
      <c r="M35" s="28">
        <f t="shared" si="4"/>
        <v>6</v>
      </c>
    </row>
    <row r="36" spans="2:13" ht="15.9" customHeight="1" x14ac:dyDescent="0.3">
      <c r="B36" s="17" t="str">
        <f t="shared" si="3"/>
        <v>4.5.7</v>
      </c>
      <c r="C36" s="38" t="s">
        <v>35</v>
      </c>
      <c r="D36" s="15"/>
      <c r="E36" s="45"/>
      <c r="F36" s="8"/>
      <c r="G36" s="100"/>
      <c r="H36" s="101"/>
      <c r="I36" s="101"/>
      <c r="J36" s="101"/>
      <c r="K36" s="18"/>
      <c r="M36" s="28">
        <f t="shared" si="4"/>
        <v>7</v>
      </c>
    </row>
    <row r="37" spans="2:13" ht="15.9" customHeight="1" x14ac:dyDescent="0.3">
      <c r="B37" s="17" t="str">
        <f t="shared" si="3"/>
        <v>4.5.8</v>
      </c>
      <c r="C37" s="38" t="s">
        <v>36</v>
      </c>
      <c r="D37" s="15"/>
      <c r="E37" s="45"/>
      <c r="F37" s="8"/>
      <c r="G37" s="100"/>
      <c r="H37" s="101"/>
      <c r="I37" s="101"/>
      <c r="J37" s="101"/>
      <c r="K37" s="18"/>
      <c r="M37" s="28">
        <f t="shared" si="4"/>
        <v>8</v>
      </c>
    </row>
    <row r="38" spans="2:13" ht="15.9" customHeight="1" x14ac:dyDescent="0.3">
      <c r="B38" s="17" t="str">
        <f t="shared" si="3"/>
        <v>4.5.9</v>
      </c>
      <c r="C38" s="38" t="s">
        <v>37</v>
      </c>
      <c r="D38" s="15"/>
      <c r="E38" s="45"/>
      <c r="F38" s="8"/>
      <c r="G38" s="100"/>
      <c r="H38" s="101"/>
      <c r="I38" s="101"/>
      <c r="J38" s="101"/>
      <c r="K38" s="18"/>
      <c r="M38" s="28">
        <f t="shared" si="4"/>
        <v>9</v>
      </c>
    </row>
    <row r="39" spans="2:13" ht="15.9" customHeight="1" x14ac:dyDescent="0.3">
      <c r="B39" s="17" t="str">
        <f t="shared" si="3"/>
        <v>4.5.10</v>
      </c>
      <c r="C39" s="38" t="s">
        <v>38</v>
      </c>
      <c r="D39" s="15"/>
      <c r="E39" s="45"/>
      <c r="F39" s="8"/>
      <c r="G39" s="100"/>
      <c r="H39" s="101"/>
      <c r="I39" s="101"/>
      <c r="J39" s="101"/>
      <c r="K39" s="18"/>
      <c r="M39" s="28">
        <f t="shared" si="4"/>
        <v>10</v>
      </c>
    </row>
    <row r="40" spans="2:13" ht="15.9" customHeight="1" x14ac:dyDescent="0.3">
      <c r="B40" s="17" t="str">
        <f t="shared" si="3"/>
        <v>4.5.11</v>
      </c>
      <c r="C40" s="38" t="s">
        <v>39</v>
      </c>
      <c r="D40" s="15"/>
      <c r="E40" s="45"/>
      <c r="F40" s="8"/>
      <c r="G40" s="100"/>
      <c r="H40" s="101"/>
      <c r="I40" s="101"/>
      <c r="J40" s="101"/>
      <c r="K40" s="18"/>
      <c r="M40" s="28">
        <f t="shared" si="4"/>
        <v>11</v>
      </c>
    </row>
    <row r="41" spans="2:13" ht="15.9" customHeight="1" x14ac:dyDescent="0.3">
      <c r="B41" s="17" t="str">
        <f t="shared" si="3"/>
        <v>4.5.12</v>
      </c>
      <c r="C41" s="38" t="s">
        <v>40</v>
      </c>
      <c r="D41" s="15"/>
      <c r="E41" s="45"/>
      <c r="F41" s="8"/>
      <c r="G41" s="100"/>
      <c r="H41" s="101"/>
      <c r="I41" s="101"/>
      <c r="J41" s="101"/>
      <c r="K41" s="18"/>
      <c r="M41" s="28">
        <f t="shared" si="4"/>
        <v>12</v>
      </c>
    </row>
    <row r="42" spans="2:13" ht="15.9" customHeight="1" x14ac:dyDescent="0.3">
      <c r="B42" s="17" t="str">
        <f t="shared" si="3"/>
        <v>4.5.13</v>
      </c>
      <c r="C42" s="38" t="s">
        <v>41</v>
      </c>
      <c r="D42" s="15"/>
      <c r="E42" s="45"/>
      <c r="F42" s="8"/>
      <c r="G42" s="100"/>
      <c r="H42" s="101"/>
      <c r="I42" s="101"/>
      <c r="J42" s="101"/>
      <c r="K42" s="18"/>
      <c r="M42" s="28">
        <f t="shared" si="4"/>
        <v>13</v>
      </c>
    </row>
    <row r="43" spans="2:13" ht="15.9" customHeight="1" x14ac:dyDescent="0.3">
      <c r="B43" s="17" t="str">
        <f>IF($E$98=4,"",CONCATENATE($E$98,".5.",M43))</f>
        <v/>
      </c>
      <c r="C43" s="27" t="str">
        <f>IF($E$98=4,""," Select and balance")</f>
        <v/>
      </c>
      <c r="D43" s="15"/>
      <c r="E43" s="45"/>
      <c r="F43" s="8"/>
      <c r="G43" s="100"/>
      <c r="H43" s="101"/>
      <c r="I43" s="101"/>
      <c r="J43" s="101"/>
      <c r="K43" s="18"/>
      <c r="M43" s="28">
        <v>14</v>
      </c>
    </row>
    <row r="44" spans="2:13" s="11" customFormat="1" ht="21" customHeight="1" x14ac:dyDescent="0.3">
      <c r="C44" s="23" t="s">
        <v>5</v>
      </c>
      <c r="D44" s="24" t="str">
        <f>IF(COUNTIF(D30:D43,"")=$M$43,"",(COUNTIF(D30:D43,3)))</f>
        <v/>
      </c>
      <c r="E44" s="24" t="str">
        <f>IF(COUNTIF(E30:E43,"")=$M$43,"",(COUNTIF(E30:E43,3)))</f>
        <v/>
      </c>
      <c r="F44" s="9"/>
      <c r="M44" s="30"/>
    </row>
    <row r="45" spans="2:13" s="1" customFormat="1" ht="15.9" customHeight="1" x14ac:dyDescent="0.3">
      <c r="M45" s="31"/>
    </row>
    <row r="46" spans="2:13" s="1" customFormat="1" ht="15.9" customHeight="1" x14ac:dyDescent="0.3">
      <c r="C46" s="25" t="s">
        <v>0</v>
      </c>
      <c r="M46" s="31"/>
    </row>
    <row r="47" spans="2:13" s="1" customFormat="1" ht="9" customHeight="1" x14ac:dyDescent="0.3">
      <c r="C47" s="2"/>
      <c r="M47" s="31"/>
    </row>
    <row r="48" spans="2:13" s="1" customFormat="1" ht="15.9" customHeight="1" x14ac:dyDescent="0.3">
      <c r="C48" s="22" t="s">
        <v>6</v>
      </c>
      <c r="D48" s="26">
        <f>COUNTIF(D$9:D$13,3)+COUNTIF(D$17:D$26,3)+COUNTIF(D$30:D$43,3)</f>
        <v>0</v>
      </c>
      <c r="E48" s="26">
        <f>COUNTIF(E$9:E$13,3)+COUNTIF(E$17:E$26,3)+COUNTIF(E$30:E$43,3)</f>
        <v>0</v>
      </c>
      <c r="M48" s="31"/>
    </row>
    <row r="49" spans="2:13" s="1" customFormat="1" ht="15.9" customHeight="1" x14ac:dyDescent="0.3">
      <c r="C49" s="22" t="s">
        <v>7</v>
      </c>
      <c r="D49" s="26">
        <f>COUNTIF(D$9:D$13,2)+COUNTIF(D$17:D$26,2)+COUNTIF(D$30:D$43,2)</f>
        <v>0</v>
      </c>
      <c r="E49" s="26">
        <f>COUNTIF(E$9:E$13,2)+COUNTIF(E$17:E$26,2)+COUNTIF(E$30:E$43,2)</f>
        <v>0</v>
      </c>
      <c r="M49" s="31"/>
    </row>
    <row r="50" spans="2:13" s="1" customFormat="1" ht="15.9" customHeight="1" x14ac:dyDescent="0.3">
      <c r="C50" s="22" t="s">
        <v>8</v>
      </c>
      <c r="D50" s="26">
        <f>COUNTIF(D$9:D$13,1)+COUNTIF(D$17:D$26,1)+COUNTIF(D$30:D$43,1)</f>
        <v>0</v>
      </c>
      <c r="E50" s="26">
        <f>COUNTIF(E$9:E$13,1)+COUNTIF(E$17:E$26,1)+COUNTIF(E$30:E$43,1)</f>
        <v>0</v>
      </c>
      <c r="M50" s="31"/>
    </row>
    <row r="51" spans="2:13" s="1" customFormat="1" ht="15.9" customHeight="1" x14ac:dyDescent="0.3">
      <c r="C51" s="22" t="s">
        <v>9</v>
      </c>
      <c r="D51" s="26">
        <f>IF($I$3="Project",(COUNTBLANK(D$9:D$13)+COUNTBLANK(D$17:D$26)+COUNTBLANK(D$30:D$42)),(COUNTBLANK(D$9:D$13)+COUNTBLANK(D$17:D$26)+COUNTBLANK(D$30:D$43)))</f>
        <v>28</v>
      </c>
      <c r="E51" s="26">
        <f>IF($I$3="Project",(COUNTBLANK(E$9:E$13)+COUNTBLANK(E$17:E$26)+COUNTBLANK(E$30:E$42)),(COUNTBLANK(E$9:E$13)+COUNTBLANK(E$17:E$26)+COUNTBLANK(E$30:E$43)))</f>
        <v>28</v>
      </c>
      <c r="G51" s="104" t="str">
        <f>IF(D51&gt;0,"すべてのコンピテンス要素を評価してください",IF(G3="D","",IF(E51&gt;0,"すべてのコンピテンス要素を評価してください","")))</f>
        <v>すべてのコンピテンス要素を評価してください</v>
      </c>
      <c r="H51" s="104"/>
      <c r="I51" s="104"/>
      <c r="J51" s="104"/>
      <c r="K51" s="104"/>
      <c r="M51" s="31"/>
    </row>
    <row r="52" spans="2:13" s="1" customFormat="1" ht="9.9" customHeight="1" x14ac:dyDescent="0.3">
      <c r="M52" s="31"/>
    </row>
    <row r="53" spans="2:13" s="1" customFormat="1" ht="9.9" customHeight="1" x14ac:dyDescent="0.3">
      <c r="M53" s="31"/>
    </row>
    <row r="54" spans="2:13" s="1" customFormat="1" ht="15.9" customHeight="1" x14ac:dyDescent="0.3">
      <c r="C54" s="41" t="s">
        <v>54</v>
      </c>
      <c r="M54" s="31"/>
    </row>
    <row r="55" spans="2:13" s="1" customFormat="1" ht="13.8" x14ac:dyDescent="0.3">
      <c r="M55" s="31"/>
    </row>
    <row r="56" spans="2:13" s="1" customFormat="1" ht="13.8" x14ac:dyDescent="0.3">
      <c r="M56" s="31"/>
    </row>
    <row r="57" spans="2:13" s="1" customFormat="1" ht="13.8" x14ac:dyDescent="0.3">
      <c r="B57" s="19" t="s">
        <v>136</v>
      </c>
      <c r="M57" s="31"/>
    </row>
    <row r="58" spans="2:13" s="1" customFormat="1" ht="13.8" x14ac:dyDescent="0.3">
      <c r="M58" s="31"/>
    </row>
    <row r="59" spans="2:13" s="1" customFormat="1" ht="13.8" x14ac:dyDescent="0.3">
      <c r="M59" s="31"/>
    </row>
    <row r="60" spans="2:13" s="1" customFormat="1" ht="13.8" x14ac:dyDescent="0.3">
      <c r="M60" s="31"/>
    </row>
    <row r="61" spans="2:13" s="1" customFormat="1" ht="13.8" x14ac:dyDescent="0.3">
      <c r="M61" s="31"/>
    </row>
    <row r="62" spans="2:13" s="1" customFormat="1" ht="13.8" x14ac:dyDescent="0.3">
      <c r="M62" s="31"/>
    </row>
    <row r="63" spans="2:13" s="1" customFormat="1" ht="13.8" x14ac:dyDescent="0.3">
      <c r="M63" s="31"/>
    </row>
    <row r="64" spans="2:13" s="1" customFormat="1" ht="13.8" x14ac:dyDescent="0.3">
      <c r="M64" s="31"/>
    </row>
    <row r="65" spans="13:13" s="1" customFormat="1" ht="13.8" x14ac:dyDescent="0.3">
      <c r="M65" s="31"/>
    </row>
    <row r="66" spans="13:13" s="1" customFormat="1" ht="13.8" x14ac:dyDescent="0.3">
      <c r="M66" s="31"/>
    </row>
    <row r="67" spans="13:13" s="1" customFormat="1" ht="13.8" x14ac:dyDescent="0.3">
      <c r="M67" s="31"/>
    </row>
    <row r="68" spans="13:13" s="1" customFormat="1" ht="13.8" x14ac:dyDescent="0.3">
      <c r="M68" s="31"/>
    </row>
    <row r="69" spans="13:13" s="1" customFormat="1" ht="13.8" x14ac:dyDescent="0.3">
      <c r="M69" s="31"/>
    </row>
    <row r="70" spans="13:13" s="1" customFormat="1" ht="13.8" x14ac:dyDescent="0.3">
      <c r="M70" s="31"/>
    </row>
    <row r="71" spans="13:13" s="1" customFormat="1" ht="13.8" x14ac:dyDescent="0.3">
      <c r="M71" s="31"/>
    </row>
    <row r="72" spans="13:13" s="1" customFormat="1" ht="13.8" x14ac:dyDescent="0.3">
      <c r="M72" s="31"/>
    </row>
    <row r="73" spans="13:13" s="1" customFormat="1" ht="13.8" x14ac:dyDescent="0.3">
      <c r="M73" s="31"/>
    </row>
    <row r="74" spans="13:13" s="1" customFormat="1" ht="13.8" x14ac:dyDescent="0.3">
      <c r="M74" s="31"/>
    </row>
    <row r="75" spans="13:13" s="1" customFormat="1" ht="13.8" x14ac:dyDescent="0.3">
      <c r="M75" s="31"/>
    </row>
    <row r="76" spans="13:13" s="1" customFormat="1" ht="13.8" x14ac:dyDescent="0.3">
      <c r="M76" s="31"/>
    </row>
    <row r="77" spans="13:13" s="1" customFormat="1" ht="13.8" x14ac:dyDescent="0.3">
      <c r="M77" s="31"/>
    </row>
    <row r="78" spans="13:13" s="1" customFormat="1" ht="13.8" x14ac:dyDescent="0.3">
      <c r="M78" s="31"/>
    </row>
    <row r="79" spans="13:13" s="1" customFormat="1" ht="13.8" x14ac:dyDescent="0.3">
      <c r="M79" s="31"/>
    </row>
    <row r="80" spans="13:13" s="1" customFormat="1" ht="13.8" x14ac:dyDescent="0.3">
      <c r="M80" s="31"/>
    </row>
    <row r="81" spans="13:13" s="1" customFormat="1" ht="13.8" x14ac:dyDescent="0.3">
      <c r="M81" s="31"/>
    </row>
    <row r="82" spans="13:13" s="1" customFormat="1" ht="13.8" x14ac:dyDescent="0.3">
      <c r="M82" s="31"/>
    </row>
    <row r="83" spans="13:13" s="1" customFormat="1" ht="13.8" x14ac:dyDescent="0.3">
      <c r="M83" s="31"/>
    </row>
    <row r="84" spans="13:13" s="1" customFormat="1" ht="13.8" x14ac:dyDescent="0.3">
      <c r="M84" s="31"/>
    </row>
    <row r="85" spans="13:13" s="1" customFormat="1" ht="13.8" x14ac:dyDescent="0.3">
      <c r="M85" s="31"/>
    </row>
    <row r="86" spans="13:13" s="1" customFormat="1" ht="13.8" x14ac:dyDescent="0.3">
      <c r="M86" s="31"/>
    </row>
    <row r="87" spans="13:13" s="1" customFormat="1" ht="13.8" x14ac:dyDescent="0.3">
      <c r="M87" s="31"/>
    </row>
    <row r="88" spans="13:13" s="1" customFormat="1" ht="13.8" x14ac:dyDescent="0.3">
      <c r="M88" s="31"/>
    </row>
    <row r="89" spans="13:13" s="1" customFormat="1" ht="13.8" x14ac:dyDescent="0.3">
      <c r="M89" s="31"/>
    </row>
    <row r="90" spans="13:13" s="1" customFormat="1" ht="13.8" x14ac:dyDescent="0.3">
      <c r="M90" s="31"/>
    </row>
    <row r="91" spans="13:13" s="1" customFormat="1" ht="13.8" x14ac:dyDescent="0.3">
      <c r="M91" s="31"/>
    </row>
    <row r="92" spans="13:13" s="1" customFormat="1" ht="13.8" x14ac:dyDescent="0.3">
      <c r="M92" s="31"/>
    </row>
    <row r="93" spans="13:13" s="1" customFormat="1" ht="13.8" x14ac:dyDescent="0.3">
      <c r="M93" s="31"/>
    </row>
    <row r="94" spans="13:13" s="1" customFormat="1" ht="13.8" x14ac:dyDescent="0.3">
      <c r="M94" s="31"/>
    </row>
    <row r="95" spans="13:13" s="1" customFormat="1" ht="13.8" x14ac:dyDescent="0.3">
      <c r="M95" s="31"/>
    </row>
    <row r="96" spans="13:13" s="1" customFormat="1" ht="13.8" x14ac:dyDescent="0.3">
      <c r="M96" s="31"/>
    </row>
    <row r="97" spans="2:13" s="1" customFormat="1" ht="13.8" x14ac:dyDescent="0.3">
      <c r="G97" s="1" t="s">
        <v>4</v>
      </c>
      <c r="M97" s="31"/>
    </row>
    <row r="98" spans="2:13" s="1" customFormat="1" ht="13.8" x14ac:dyDescent="0.3">
      <c r="D98" s="22" t="s">
        <v>2</v>
      </c>
      <c r="E98" s="34">
        <f>IF($I$3="Project",4,IF($I$3="Portfolio",6,5))</f>
        <v>4</v>
      </c>
      <c r="G98" s="41" t="s">
        <v>46</v>
      </c>
      <c r="M98" s="31"/>
    </row>
    <row r="99" spans="2:13" ht="13.8" x14ac:dyDescent="0.3">
      <c r="B99" s="16"/>
      <c r="D99" s="22" t="s">
        <v>3</v>
      </c>
      <c r="E99" s="34">
        <f>IF(E98=4, 28,29)</f>
        <v>28</v>
      </c>
      <c r="G99" s="41" t="s">
        <v>47</v>
      </c>
    </row>
    <row r="100" spans="2:13" ht="13.2" x14ac:dyDescent="0.3">
      <c r="G100" s="41" t="s">
        <v>48</v>
      </c>
    </row>
    <row r="101" spans="2:13" ht="13.2" x14ac:dyDescent="0.3">
      <c r="G101" s="41" t="s">
        <v>49</v>
      </c>
    </row>
  </sheetData>
  <sheetProtection selectLockedCells="1"/>
  <mergeCells count="36">
    <mergeCell ref="B5:C5"/>
    <mergeCell ref="D5:J5"/>
    <mergeCell ref="D6:J6"/>
    <mergeCell ref="B7:C7"/>
    <mergeCell ref="G7:J7"/>
    <mergeCell ref="G43:J43"/>
    <mergeCell ref="G51:K51"/>
    <mergeCell ref="G32:J32"/>
    <mergeCell ref="G18:J18"/>
    <mergeCell ref="G19:J19"/>
    <mergeCell ref="G20:J20"/>
    <mergeCell ref="G21:J21"/>
    <mergeCell ref="G22:J22"/>
    <mergeCell ref="G23:J23"/>
    <mergeCell ref="G24:J24"/>
    <mergeCell ref="G25:J25"/>
    <mergeCell ref="G26:J26"/>
    <mergeCell ref="G30:J30"/>
    <mergeCell ref="G31:J31"/>
    <mergeCell ref="G38:J38"/>
    <mergeCell ref="G39:J39"/>
    <mergeCell ref="D3:E3"/>
    <mergeCell ref="G40:J40"/>
    <mergeCell ref="G41:J41"/>
    <mergeCell ref="G42:J42"/>
    <mergeCell ref="G33:J33"/>
    <mergeCell ref="G34:J34"/>
    <mergeCell ref="G35:J35"/>
    <mergeCell ref="G36:J36"/>
    <mergeCell ref="G37:J37"/>
    <mergeCell ref="G17:J17"/>
    <mergeCell ref="G9:J9"/>
    <mergeCell ref="G10:J10"/>
    <mergeCell ref="G11:J11"/>
    <mergeCell ref="G12:J12"/>
    <mergeCell ref="G13:J13"/>
  </mergeCells>
  <phoneticPr fontId="33"/>
  <conditionalFormatting sqref="D9:E13">
    <cfRule type="cellIs" dxfId="17" priority="25" operator="equal">
      <formula>2</formula>
    </cfRule>
    <cfRule type="cellIs" dxfId="16" priority="26" operator="equal">
      <formula>3</formula>
    </cfRule>
    <cfRule type="cellIs" dxfId="15" priority="27" operator="equal">
      <formula>1</formula>
    </cfRule>
  </conditionalFormatting>
  <conditionalFormatting sqref="D17:E26">
    <cfRule type="cellIs" dxfId="14" priority="4" operator="equal">
      <formula>2</formula>
    </cfRule>
    <cfRule type="cellIs" dxfId="13" priority="5" operator="equal">
      <formula>3</formula>
    </cfRule>
    <cfRule type="cellIs" dxfId="12" priority="6" operator="equal">
      <formula>1</formula>
    </cfRule>
  </conditionalFormatting>
  <conditionalFormatting sqref="D30:E43">
    <cfRule type="cellIs" dxfId="11" priority="1" operator="equal">
      <formula>2</formula>
    </cfRule>
    <cfRule type="cellIs" dxfId="10" priority="2" operator="equal">
      <formula>3</formula>
    </cfRule>
    <cfRule type="cellIs" dxfId="9" priority="3" operator="equal">
      <formula>1</formula>
    </cfRule>
  </conditionalFormatting>
  <dataValidations count="5">
    <dataValidation type="list" allowBlank="1" showInputMessage="1" showErrorMessage="1" sqref="I3" xr:uid="{FB7F7111-4470-47ED-AB5D-BA34E7240882}">
      <formula1>"Project, Programme, Portfolio"</formula1>
    </dataValidation>
    <dataValidation type="whole" allowBlank="1" showInputMessage="1" showErrorMessage="1" sqref="F9:F13 F17:F26 F30:F43" xr:uid="{63B7E9D6-0FA3-48BC-8D87-5350E4664F55}">
      <formula1>0</formula1>
      <formula2>10</formula2>
    </dataValidation>
    <dataValidation allowBlank="1" showDropDown="1" showInputMessage="1" showErrorMessage="1" sqref="D28:E29" xr:uid="{3E16F3C5-8206-4AD6-B5A6-073B3C08A84A}"/>
    <dataValidation type="list" allowBlank="1" showDropDown="1" showInputMessage="1" showErrorMessage="1" sqref="G3" xr:uid="{FDEACDAE-2E3A-4A44-ACD7-B0788139C4BC}">
      <formula1>"A, B, C, D"</formula1>
    </dataValidation>
    <dataValidation type="whole" allowBlank="1" showDropDown="1" showInputMessage="1" showErrorMessage="1" sqref="D9:E13 D17:E26 D30:E43" xr:uid="{D1CAF902-90F4-47C3-9B84-9B995E1F5CD1}">
      <formula1>1</formula1>
      <formula2>3</formula2>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F25F-5364-4C15-A489-0107C2AB9C59}">
  <dimension ref="A1"/>
  <sheetViews>
    <sheetView workbookViewId="0"/>
  </sheetViews>
  <sheetFormatPr defaultRowHeight="13.8" x14ac:dyDescent="0.3"/>
  <sheetData/>
  <phoneticPr fontId="33"/>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5F71-6AEE-4025-86A5-77F5D0E4CE30}">
  <dimension ref="A1:J71"/>
  <sheetViews>
    <sheetView zoomScale="85" zoomScaleNormal="85" zoomScaleSheetLayoutView="145" workbookViewId="0">
      <selection sqref="A1:B1"/>
    </sheetView>
  </sheetViews>
  <sheetFormatPr defaultRowHeight="13.8" x14ac:dyDescent="0.3"/>
  <sheetData>
    <row r="1" spans="1:9" s="1" customFormat="1" ht="78.900000000000006" customHeight="1" x14ac:dyDescent="0.3">
      <c r="A1" s="83"/>
      <c r="B1" s="83"/>
      <c r="C1" s="84" t="s">
        <v>102</v>
      </c>
      <c r="D1" s="84"/>
      <c r="E1" s="84"/>
      <c r="F1" s="84"/>
    </row>
    <row r="2" spans="1:9" x14ac:dyDescent="0.3">
      <c r="A2" s="46"/>
    </row>
    <row r="3" spans="1:9" ht="17.399999999999999" x14ac:dyDescent="0.5">
      <c r="A3" s="92" t="s">
        <v>80</v>
      </c>
      <c r="B3" s="92"/>
      <c r="C3" s="93" t="s">
        <v>103</v>
      </c>
      <c r="D3" s="93"/>
      <c r="E3" s="93"/>
      <c r="F3" s="93"/>
      <c r="G3" s="93"/>
      <c r="H3" s="93"/>
      <c r="I3" s="93"/>
    </row>
    <row r="4" spans="1:9" ht="17.399999999999999" x14ac:dyDescent="0.3">
      <c r="A4" s="85" t="s">
        <v>59</v>
      </c>
      <c r="B4" s="85"/>
      <c r="C4" s="85"/>
      <c r="D4" s="85"/>
      <c r="E4" s="85"/>
      <c r="F4" s="85"/>
      <c r="G4" s="85"/>
      <c r="H4" s="85"/>
      <c r="I4" s="85"/>
    </row>
    <row r="5" spans="1:9" ht="17.399999999999999" x14ac:dyDescent="0.5">
      <c r="A5" s="92" t="s">
        <v>81</v>
      </c>
      <c r="B5" s="92"/>
      <c r="C5" s="93">
        <v>1234567</v>
      </c>
      <c r="D5" s="93"/>
      <c r="E5" s="93"/>
      <c r="F5" s="93"/>
      <c r="G5" s="93"/>
      <c r="H5" s="93"/>
      <c r="I5" s="93"/>
    </row>
    <row r="7" spans="1:9" ht="17.399999999999999" x14ac:dyDescent="0.5">
      <c r="A7" s="48" t="s">
        <v>60</v>
      </c>
    </row>
    <row r="9" spans="1:9" ht="17.399999999999999" x14ac:dyDescent="0.5">
      <c r="A9" s="49" t="s">
        <v>61</v>
      </c>
    </row>
    <row r="10" spans="1:9" ht="18.75" customHeight="1" x14ac:dyDescent="0.5">
      <c r="A10" s="94" t="s">
        <v>62</v>
      </c>
      <c r="B10" s="94"/>
      <c r="C10" s="93" t="s">
        <v>103</v>
      </c>
      <c r="D10" s="93"/>
      <c r="E10" s="93"/>
      <c r="F10" s="93"/>
      <c r="G10" s="93"/>
      <c r="H10" s="93"/>
      <c r="I10" s="93"/>
    </row>
    <row r="11" spans="1:9" ht="18.75" customHeight="1" x14ac:dyDescent="0.5">
      <c r="A11" s="94" t="s">
        <v>63</v>
      </c>
      <c r="B11" s="94"/>
      <c r="C11" s="91">
        <v>44743</v>
      </c>
      <c r="D11" s="91"/>
      <c r="E11" s="91"/>
      <c r="F11" s="91"/>
      <c r="G11" s="91"/>
      <c r="H11" s="91"/>
      <c r="I11" s="91"/>
    </row>
    <row r="12" spans="1:9" ht="49.5" customHeight="1" x14ac:dyDescent="0.5">
      <c r="A12" s="95" t="s">
        <v>64</v>
      </c>
      <c r="B12" s="95"/>
      <c r="C12" s="96"/>
      <c r="D12" s="96"/>
      <c r="E12" s="96"/>
      <c r="F12" s="96"/>
      <c r="G12" s="96"/>
      <c r="H12" s="96"/>
      <c r="I12" s="96"/>
    </row>
    <row r="13" spans="1:9" ht="17.399999999999999" x14ac:dyDescent="0.5">
      <c r="A13" s="49" t="s">
        <v>65</v>
      </c>
    </row>
    <row r="14" spans="1:9" ht="17.399999999999999" x14ac:dyDescent="0.5">
      <c r="A14" s="49"/>
    </row>
    <row r="15" spans="1:9" ht="17.399999999999999" x14ac:dyDescent="0.5">
      <c r="A15" s="50" t="s">
        <v>66</v>
      </c>
    </row>
    <row r="17" spans="1:9" ht="17.399999999999999" x14ac:dyDescent="0.5">
      <c r="A17" s="48" t="s">
        <v>67</v>
      </c>
      <c r="B17" s="48"/>
      <c r="C17" s="48"/>
      <c r="D17" s="48"/>
      <c r="E17" s="48"/>
      <c r="F17" s="48"/>
      <c r="G17" s="48"/>
      <c r="H17" s="48"/>
      <c r="I17" s="48"/>
    </row>
    <row r="18" spans="1:9" ht="17.399999999999999" x14ac:dyDescent="0.5">
      <c r="A18" s="48" t="s">
        <v>68</v>
      </c>
      <c r="B18" s="48"/>
      <c r="C18" s="48"/>
      <c r="D18" s="48"/>
      <c r="E18" s="48"/>
      <c r="F18" s="48"/>
      <c r="G18" s="48"/>
      <c r="H18" s="48"/>
      <c r="I18" s="48"/>
    </row>
    <row r="19" spans="1:9" ht="17.399999999999999" x14ac:dyDescent="0.5">
      <c r="A19" s="48"/>
      <c r="B19" s="48"/>
      <c r="C19" s="48"/>
      <c r="D19" s="48"/>
      <c r="E19" s="48"/>
      <c r="F19" s="48"/>
      <c r="G19" s="48"/>
      <c r="H19" s="48"/>
      <c r="I19" s="48"/>
    </row>
    <row r="20" spans="1:9" ht="17.399999999999999" x14ac:dyDescent="0.5">
      <c r="A20" s="48"/>
      <c r="B20" s="48"/>
      <c r="C20" s="48"/>
      <c r="D20" s="48"/>
      <c r="E20" s="48"/>
      <c r="F20" s="48"/>
      <c r="G20" s="48"/>
      <c r="H20" s="48"/>
      <c r="I20" s="48"/>
    </row>
    <row r="21" spans="1:9" ht="17.399999999999999" x14ac:dyDescent="0.5">
      <c r="A21" s="63" t="s">
        <v>69</v>
      </c>
      <c r="B21" s="91">
        <v>35014</v>
      </c>
      <c r="C21" s="91"/>
      <c r="D21" s="48"/>
      <c r="E21" s="48"/>
      <c r="F21" s="48"/>
      <c r="G21" s="48"/>
      <c r="H21" s="48"/>
      <c r="I21" s="48"/>
    </row>
    <row r="22" spans="1:9" ht="17.399999999999999" x14ac:dyDescent="0.5">
      <c r="A22" s="48"/>
      <c r="B22" s="52"/>
      <c r="C22" s="52"/>
      <c r="D22" s="48"/>
      <c r="E22" s="48"/>
      <c r="F22" s="48"/>
      <c r="G22" s="48"/>
      <c r="H22" s="48"/>
      <c r="I22" s="48"/>
    </row>
    <row r="23" spans="1:9" ht="17.399999999999999" x14ac:dyDescent="0.5">
      <c r="A23" s="48" t="s">
        <v>79</v>
      </c>
      <c r="B23" s="48"/>
      <c r="C23" s="48"/>
      <c r="D23" s="48"/>
      <c r="E23" s="48"/>
      <c r="F23" s="48"/>
      <c r="G23" s="48"/>
      <c r="H23" s="48"/>
      <c r="I23" s="48"/>
    </row>
    <row r="24" spans="1:9" ht="17.399999999999999" x14ac:dyDescent="0.5">
      <c r="A24" s="86" t="s">
        <v>70</v>
      </c>
      <c r="B24" s="87"/>
      <c r="C24" s="97" t="s">
        <v>104</v>
      </c>
      <c r="D24" s="97"/>
      <c r="E24" s="97"/>
      <c r="F24" s="97"/>
      <c r="G24" s="97"/>
      <c r="H24" s="97"/>
      <c r="I24" s="97"/>
    </row>
    <row r="25" spans="1:9" ht="17.399999999999999" x14ac:dyDescent="0.5">
      <c r="A25" s="86" t="s">
        <v>71</v>
      </c>
      <c r="B25" s="87"/>
      <c r="C25" s="97" t="s">
        <v>105</v>
      </c>
      <c r="D25" s="97"/>
      <c r="E25" s="97"/>
      <c r="F25" s="97"/>
      <c r="G25" s="97"/>
      <c r="H25" s="97"/>
      <c r="I25" s="97"/>
    </row>
    <row r="26" spans="1:9" ht="17.399999999999999" x14ac:dyDescent="0.5">
      <c r="A26" s="86" t="s">
        <v>72</v>
      </c>
      <c r="B26" s="87"/>
      <c r="C26" s="97" t="s">
        <v>106</v>
      </c>
      <c r="D26" s="97"/>
      <c r="E26" s="97"/>
      <c r="F26" s="97"/>
      <c r="G26" s="97"/>
      <c r="H26" s="97"/>
      <c r="I26" s="97"/>
    </row>
    <row r="27" spans="1:9" ht="17.399999999999999" x14ac:dyDescent="0.5">
      <c r="A27" s="86" t="s">
        <v>73</v>
      </c>
      <c r="B27" s="87"/>
      <c r="C27" s="97" t="s">
        <v>107</v>
      </c>
      <c r="D27" s="97"/>
      <c r="E27" s="97"/>
      <c r="F27" s="97"/>
      <c r="G27" s="97"/>
      <c r="H27" s="97"/>
      <c r="I27" s="97"/>
    </row>
    <row r="28" spans="1:9" ht="17.399999999999999" x14ac:dyDescent="0.5">
      <c r="A28" s="86" t="s">
        <v>74</v>
      </c>
      <c r="B28" s="87"/>
      <c r="C28" s="97"/>
      <c r="D28" s="97"/>
      <c r="E28" s="97"/>
      <c r="F28" s="97"/>
      <c r="G28" s="97"/>
      <c r="H28" s="97"/>
      <c r="I28" s="97"/>
    </row>
    <row r="29" spans="1:9" ht="17.399999999999999" x14ac:dyDescent="0.5">
      <c r="A29" s="86" t="s">
        <v>75</v>
      </c>
      <c r="B29" s="87"/>
      <c r="C29" s="90" t="s">
        <v>121</v>
      </c>
      <c r="D29" s="90"/>
      <c r="E29" s="90"/>
      <c r="F29" s="60" t="s">
        <v>76</v>
      </c>
      <c r="G29" s="90" t="s">
        <v>128</v>
      </c>
      <c r="H29" s="90"/>
      <c r="I29" s="90"/>
    </row>
    <row r="30" spans="1:9" ht="17.399999999999999" x14ac:dyDescent="0.5">
      <c r="A30" s="86" t="s">
        <v>77</v>
      </c>
      <c r="B30" s="87"/>
      <c r="C30" s="88" t="s">
        <v>108</v>
      </c>
      <c r="D30" s="89"/>
      <c r="E30" s="89"/>
      <c r="F30" s="89"/>
      <c r="G30" s="89"/>
      <c r="H30" s="89"/>
      <c r="I30" s="89"/>
    </row>
    <row r="31" spans="1:9" ht="18" thickBot="1" x14ac:dyDescent="0.55000000000000004">
      <c r="A31" s="48"/>
      <c r="B31" s="52"/>
      <c r="C31" s="52"/>
      <c r="D31" s="52"/>
      <c r="E31" s="52"/>
      <c r="F31" s="52"/>
      <c r="G31" s="52"/>
      <c r="H31" s="52"/>
      <c r="I31" s="52"/>
    </row>
    <row r="32" spans="1:9" ht="18" thickBot="1" x14ac:dyDescent="0.55000000000000004">
      <c r="A32" s="48" t="s">
        <v>78</v>
      </c>
      <c r="B32" s="48"/>
      <c r="C32" s="48"/>
      <c r="D32" s="48"/>
      <c r="E32" s="48"/>
      <c r="F32" s="48"/>
      <c r="G32" s="48"/>
      <c r="H32" s="48"/>
      <c r="I32" s="54"/>
    </row>
    <row r="33" spans="1:9" ht="17.399999999999999" x14ac:dyDescent="0.5">
      <c r="A33" s="86" t="s">
        <v>109</v>
      </c>
      <c r="B33" s="87"/>
      <c r="C33" s="97" t="s">
        <v>110</v>
      </c>
      <c r="D33" s="97"/>
      <c r="E33" s="97"/>
      <c r="F33" s="97"/>
      <c r="G33" s="97"/>
      <c r="H33" s="97"/>
      <c r="I33" s="97"/>
    </row>
    <row r="34" spans="1:9" ht="17.399999999999999" x14ac:dyDescent="0.5">
      <c r="A34" s="86" t="s">
        <v>111</v>
      </c>
      <c r="B34" s="87"/>
      <c r="C34" s="97" t="s">
        <v>112</v>
      </c>
      <c r="D34" s="97"/>
      <c r="E34" s="97"/>
      <c r="F34" s="97"/>
      <c r="G34" s="97"/>
      <c r="H34" s="97"/>
      <c r="I34" s="97"/>
    </row>
    <row r="35" spans="1:9" ht="17.399999999999999" x14ac:dyDescent="0.5">
      <c r="A35" s="86" t="s">
        <v>70</v>
      </c>
      <c r="B35" s="87"/>
      <c r="C35" s="97" t="s">
        <v>113</v>
      </c>
      <c r="D35" s="97"/>
      <c r="E35" s="97"/>
      <c r="F35" s="97"/>
      <c r="G35" s="97"/>
      <c r="H35" s="97"/>
      <c r="I35" s="97"/>
    </row>
    <row r="36" spans="1:9" ht="17.399999999999999" x14ac:dyDescent="0.5">
      <c r="A36" s="86" t="s">
        <v>71</v>
      </c>
      <c r="B36" s="87"/>
      <c r="C36" s="97" t="s">
        <v>114</v>
      </c>
      <c r="D36" s="97"/>
      <c r="E36" s="97"/>
      <c r="F36" s="97"/>
      <c r="G36" s="97"/>
      <c r="H36" s="97"/>
      <c r="I36" s="97"/>
    </row>
    <row r="37" spans="1:9" ht="17.399999999999999" x14ac:dyDescent="0.5">
      <c r="A37" s="86" t="s">
        <v>72</v>
      </c>
      <c r="B37" s="87"/>
      <c r="C37" s="97" t="s">
        <v>115</v>
      </c>
      <c r="D37" s="97"/>
      <c r="E37" s="97"/>
      <c r="F37" s="97"/>
      <c r="G37" s="97"/>
      <c r="H37" s="97"/>
      <c r="I37" s="97"/>
    </row>
    <row r="38" spans="1:9" ht="17.399999999999999" x14ac:dyDescent="0.5">
      <c r="A38" s="86" t="s">
        <v>73</v>
      </c>
      <c r="B38" s="87"/>
      <c r="C38" s="97" t="s">
        <v>116</v>
      </c>
      <c r="D38" s="97"/>
      <c r="E38" s="97"/>
      <c r="F38" s="97"/>
      <c r="G38" s="97"/>
      <c r="H38" s="97"/>
      <c r="I38" s="97"/>
    </row>
    <row r="39" spans="1:9" ht="17.399999999999999" x14ac:dyDescent="0.5">
      <c r="A39" s="86" t="s">
        <v>74</v>
      </c>
      <c r="B39" s="87"/>
      <c r="C39" s="97" t="s">
        <v>117</v>
      </c>
      <c r="D39" s="97"/>
      <c r="E39" s="97"/>
      <c r="F39" s="97"/>
      <c r="G39" s="97"/>
      <c r="H39" s="97"/>
      <c r="I39" s="97"/>
    </row>
    <row r="40" spans="1:9" ht="17.399999999999999" x14ac:dyDescent="0.5">
      <c r="A40" s="86" t="s">
        <v>75</v>
      </c>
      <c r="B40" s="87"/>
      <c r="C40" s="90" t="s">
        <v>122</v>
      </c>
      <c r="D40" s="90"/>
      <c r="E40" s="90"/>
      <c r="F40" s="53" t="s">
        <v>76</v>
      </c>
      <c r="G40" s="90" t="s">
        <v>123</v>
      </c>
      <c r="H40" s="90"/>
      <c r="I40" s="90"/>
    </row>
    <row r="41" spans="1:9" ht="17.399999999999999" x14ac:dyDescent="0.5">
      <c r="A41" s="86" t="s">
        <v>77</v>
      </c>
      <c r="B41" s="87"/>
      <c r="C41" s="88" t="s">
        <v>118</v>
      </c>
      <c r="D41" s="89"/>
      <c r="E41" s="89"/>
      <c r="F41" s="89"/>
      <c r="G41" s="89"/>
      <c r="H41" s="89"/>
      <c r="I41" s="89"/>
    </row>
    <row r="42" spans="1:9" ht="17.399999999999999" x14ac:dyDescent="0.5">
      <c r="A42" s="48"/>
      <c r="B42" s="52"/>
      <c r="C42" s="52"/>
      <c r="D42" s="52"/>
      <c r="E42" s="52"/>
      <c r="F42" s="52"/>
      <c r="G42" s="52"/>
      <c r="H42" s="52"/>
      <c r="I42" s="52"/>
    </row>
    <row r="44" spans="1:9" ht="17.399999999999999" x14ac:dyDescent="0.5">
      <c r="A44" s="50" t="s">
        <v>83</v>
      </c>
    </row>
    <row r="45" spans="1:9" ht="17.399999999999999" x14ac:dyDescent="0.3">
      <c r="A45" s="47" t="s">
        <v>84</v>
      </c>
    </row>
    <row r="46" spans="1:9" ht="17.399999999999999" x14ac:dyDescent="0.3">
      <c r="A46" s="47"/>
    </row>
    <row r="47" spans="1:9" ht="17.399999999999999" x14ac:dyDescent="0.3">
      <c r="A47" s="47" t="s">
        <v>85</v>
      </c>
    </row>
    <row r="48" spans="1:9" ht="17.399999999999999" x14ac:dyDescent="0.3">
      <c r="A48" s="47" t="s">
        <v>86</v>
      </c>
    </row>
    <row r="49" spans="1:9" ht="17.399999999999999" x14ac:dyDescent="0.3">
      <c r="A49" s="47" t="s">
        <v>87</v>
      </c>
    </row>
    <row r="50" spans="1:9" ht="17.399999999999999" x14ac:dyDescent="0.3">
      <c r="A50" s="47" t="s">
        <v>88</v>
      </c>
    </row>
    <row r="51" spans="1:9" ht="17.399999999999999" x14ac:dyDescent="0.3">
      <c r="A51" s="47" t="s">
        <v>89</v>
      </c>
    </row>
    <row r="52" spans="1:9" ht="17.399999999999999" x14ac:dyDescent="0.3">
      <c r="A52" s="47" t="s">
        <v>90</v>
      </c>
    </row>
    <row r="53" spans="1:9" ht="17.399999999999999" x14ac:dyDescent="0.3">
      <c r="A53" s="47"/>
    </row>
    <row r="54" spans="1:9" ht="17.399999999999999" x14ac:dyDescent="0.3">
      <c r="A54" s="47" t="s">
        <v>99</v>
      </c>
    </row>
    <row r="55" spans="1:9" ht="17.399999999999999" x14ac:dyDescent="0.3">
      <c r="A55" s="47" t="s">
        <v>137</v>
      </c>
    </row>
    <row r="56" spans="1:9" ht="17.399999999999999" x14ac:dyDescent="0.3">
      <c r="A56" s="47" t="s">
        <v>141</v>
      </c>
    </row>
    <row r="57" spans="1:9" ht="17.399999999999999" x14ac:dyDescent="0.3">
      <c r="A57" s="47"/>
      <c r="B57" s="55" t="s">
        <v>91</v>
      </c>
      <c r="C57" s="61" t="s">
        <v>119</v>
      </c>
      <c r="E57" s="72" t="s">
        <v>92</v>
      </c>
      <c r="F57" s="73"/>
      <c r="G57" s="74" t="s">
        <v>144</v>
      </c>
      <c r="H57" s="75"/>
      <c r="I57" s="76"/>
    </row>
    <row r="58" spans="1:9" ht="17.399999999999999" x14ac:dyDescent="0.3">
      <c r="A58" s="47"/>
    </row>
    <row r="59" spans="1:9" ht="17.399999999999999" x14ac:dyDescent="0.3">
      <c r="A59" s="47" t="s">
        <v>139</v>
      </c>
    </row>
    <row r="60" spans="1:9" ht="17.399999999999999" x14ac:dyDescent="0.3">
      <c r="A60" s="47" t="s">
        <v>142</v>
      </c>
    </row>
    <row r="61" spans="1:9" ht="17.399999999999999" x14ac:dyDescent="0.3">
      <c r="A61" s="47"/>
      <c r="B61" s="55" t="s">
        <v>91</v>
      </c>
      <c r="C61" s="51"/>
      <c r="E61" s="72" t="s">
        <v>92</v>
      </c>
      <c r="F61" s="73"/>
      <c r="G61" s="77"/>
      <c r="H61" s="78"/>
      <c r="I61" s="79"/>
    </row>
    <row r="62" spans="1:9" ht="17.399999999999999" x14ac:dyDescent="0.3">
      <c r="A62" s="47"/>
    </row>
    <row r="63" spans="1:9" ht="17.399999999999999" x14ac:dyDescent="0.3">
      <c r="A63" s="47"/>
    </row>
    <row r="64" spans="1:9" ht="17.399999999999999" x14ac:dyDescent="0.3">
      <c r="A64" s="56" t="s">
        <v>93</v>
      </c>
    </row>
    <row r="65" spans="1:10" ht="17.399999999999999" x14ac:dyDescent="0.3">
      <c r="A65" s="47" t="s">
        <v>94</v>
      </c>
    </row>
    <row r="66" spans="1:10" ht="14.4" x14ac:dyDescent="0.3">
      <c r="A66" s="57" t="s">
        <v>95</v>
      </c>
    </row>
    <row r="67" spans="1:10" ht="15" x14ac:dyDescent="0.3">
      <c r="A67" s="58" t="s">
        <v>96</v>
      </c>
    </row>
    <row r="68" spans="1:10" ht="68.25" customHeight="1" thickBot="1" x14ac:dyDescent="0.35">
      <c r="A68" s="80" t="s">
        <v>98</v>
      </c>
      <c r="B68" s="81"/>
      <c r="C68" s="81"/>
      <c r="D68" s="81"/>
      <c r="E68" s="81"/>
      <c r="F68" s="81"/>
      <c r="G68" s="81"/>
      <c r="H68" s="81"/>
      <c r="I68" s="82"/>
    </row>
    <row r="69" spans="1:10" ht="18" thickBot="1" x14ac:dyDescent="0.35">
      <c r="A69" s="62" t="s">
        <v>120</v>
      </c>
      <c r="B69" s="69" t="s">
        <v>97</v>
      </c>
      <c r="C69" s="70"/>
      <c r="D69" s="70"/>
      <c r="E69" s="70"/>
      <c r="F69" s="70"/>
      <c r="G69" s="70"/>
      <c r="H69" s="70"/>
      <c r="I69" s="71"/>
    </row>
    <row r="71" spans="1:10" ht="17.399999999999999" x14ac:dyDescent="0.5">
      <c r="J71" s="48" t="s">
        <v>82</v>
      </c>
    </row>
  </sheetData>
  <mergeCells count="54">
    <mergeCell ref="G61:I61"/>
    <mergeCell ref="A68:I68"/>
    <mergeCell ref="B69:I69"/>
    <mergeCell ref="A37:B37"/>
    <mergeCell ref="C37:I37"/>
    <mergeCell ref="A38:B38"/>
    <mergeCell ref="C38:I38"/>
    <mergeCell ref="A39:B39"/>
    <mergeCell ref="C39:I39"/>
    <mergeCell ref="E61:F61"/>
    <mergeCell ref="A40:B40"/>
    <mergeCell ref="C40:E40"/>
    <mergeCell ref="G40:I40"/>
    <mergeCell ref="A41:B41"/>
    <mergeCell ref="C41:I41"/>
    <mergeCell ref="E57:F57"/>
    <mergeCell ref="G57:I57"/>
    <mergeCell ref="A34:B34"/>
    <mergeCell ref="C34:I34"/>
    <mergeCell ref="A35:B35"/>
    <mergeCell ref="C35:I35"/>
    <mergeCell ref="A36:B36"/>
    <mergeCell ref="C36:I36"/>
    <mergeCell ref="A33:B33"/>
    <mergeCell ref="C33:I33"/>
    <mergeCell ref="A26:B26"/>
    <mergeCell ref="C26:I26"/>
    <mergeCell ref="A27:B27"/>
    <mergeCell ref="C27:I27"/>
    <mergeCell ref="A28:B28"/>
    <mergeCell ref="C28:I28"/>
    <mergeCell ref="A29:B29"/>
    <mergeCell ref="C29:E29"/>
    <mergeCell ref="G29:I29"/>
    <mergeCell ref="A30:B30"/>
    <mergeCell ref="C30:I30"/>
    <mergeCell ref="A25:B25"/>
    <mergeCell ref="C25:I25"/>
    <mergeCell ref="A10:B10"/>
    <mergeCell ref="C10:I10"/>
    <mergeCell ref="A11:B11"/>
    <mergeCell ref="C11:I11"/>
    <mergeCell ref="A12:B12"/>
    <mergeCell ref="C12:I12"/>
    <mergeCell ref="B21:C21"/>
    <mergeCell ref="A24:B24"/>
    <mergeCell ref="C24:I24"/>
    <mergeCell ref="A5:B5"/>
    <mergeCell ref="C5:I5"/>
    <mergeCell ref="A1:B1"/>
    <mergeCell ref="C1:F1"/>
    <mergeCell ref="A3:B3"/>
    <mergeCell ref="C3:I3"/>
    <mergeCell ref="A4:I4"/>
  </mergeCells>
  <phoneticPr fontId="33"/>
  <hyperlinks>
    <hyperlink ref="C30" r:id="rId1" xr:uid="{0C30CE57-5042-41FD-84F8-DCF59A3371ED}"/>
    <hyperlink ref="C41" r:id="rId2" xr:uid="{5F501C91-D71C-4FC4-9655-D3F61B8A015F}"/>
    <hyperlink ref="A66" r:id="rId3" xr:uid="{D794BABF-33B3-4A08-92CC-589DBA245C70}"/>
  </hyperlinks>
  <pageMargins left="0.7" right="0.7" top="0.75" bottom="0.75" header="0.3" footer="0.3"/>
  <pageSetup paperSize="9" orientation="portrait" r:id="rId4"/>
  <rowBreaks count="2" manualBreakCount="2">
    <brk id="14" max="9" man="1"/>
    <brk id="43" max="9"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6E243-771C-4763-9D0F-38260BEA4F2A}">
  <dimension ref="B1:M104"/>
  <sheetViews>
    <sheetView showGridLines="0" zoomScaleNormal="100" zoomScalePageLayoutView="125" workbookViewId="0">
      <pane ySplit="7" topLeftCell="A8" activePane="bottomLeft" state="frozenSplit"/>
      <selection pane="bottomLeft"/>
    </sheetView>
  </sheetViews>
  <sheetFormatPr defaultColWidth="10.88671875" defaultRowHeight="12" x14ac:dyDescent="0.3"/>
  <cols>
    <col min="1" max="1" width="3" style="3" customWidth="1"/>
    <col min="2" max="2" width="7.6640625" style="3" customWidth="1"/>
    <col min="3" max="3" width="41.109375" style="3" customWidth="1"/>
    <col min="4" max="4" width="19.6640625" style="3" customWidth="1"/>
    <col min="5" max="5" width="19.6640625" style="3" hidden="1" customWidth="1"/>
    <col min="6" max="6" width="2.88671875" style="3" customWidth="1"/>
    <col min="7" max="7" width="10.88671875" style="3" customWidth="1"/>
    <col min="8" max="8" width="2.88671875" style="3" customWidth="1"/>
    <col min="9" max="9" width="14.44140625" style="3" customWidth="1"/>
    <col min="10" max="10" width="19.88671875" style="3" customWidth="1"/>
    <col min="11" max="12" width="10.88671875" style="3"/>
    <col min="13" max="13" width="0" style="28" hidden="1" customWidth="1"/>
    <col min="14" max="16384" width="10.88671875" style="3"/>
  </cols>
  <sheetData>
    <row r="1" spans="2:13" ht="16.2" x14ac:dyDescent="0.3">
      <c r="B1" s="68" t="s">
        <v>135</v>
      </c>
    </row>
    <row r="2" spans="2:13" ht="15.9" hidden="1" customHeight="1" x14ac:dyDescent="0.15">
      <c r="D2" s="43" t="s">
        <v>52</v>
      </c>
      <c r="E2" s="14"/>
      <c r="F2" s="4"/>
      <c r="G2" s="43" t="s">
        <v>53</v>
      </c>
      <c r="I2" s="43" t="s">
        <v>13</v>
      </c>
    </row>
    <row r="3" spans="2:13" ht="18" hidden="1" customHeight="1" x14ac:dyDescent="0.3">
      <c r="B3" s="35" t="s">
        <v>10</v>
      </c>
      <c r="D3" s="98" t="s">
        <v>129</v>
      </c>
      <c r="E3" s="99"/>
      <c r="F3" s="5"/>
      <c r="G3" s="15" t="s">
        <v>50</v>
      </c>
      <c r="I3" s="21" t="s">
        <v>1</v>
      </c>
      <c r="J3" s="33" t="str">
        <f>IF(AND(OR(G3="C",G3="D"),OR((I3="Programme"),I3="Portfolio")),"   Invalid Domain or Level","")</f>
        <v/>
      </c>
    </row>
    <row r="4" spans="2:13" ht="15.9" customHeight="1" x14ac:dyDescent="0.3">
      <c r="B4" s="42" t="s">
        <v>58</v>
      </c>
      <c r="F4" s="4"/>
      <c r="G4" s="20"/>
    </row>
    <row r="5" spans="2:13" s="6" customFormat="1" ht="48" customHeight="1" x14ac:dyDescent="0.25">
      <c r="B5" s="105"/>
      <c r="C5" s="106"/>
      <c r="D5" s="107" t="str">
        <f>IF(OR(G3="",I3=""),"",IF(G3="D",G98,IF(I3="Project",G99,IF(I3="Portfolio",G101,G100))))</f>
        <v>私はこのコンピテンス要素に関する私の知識についての明確で自信のあるエビデンスを提供できます。</v>
      </c>
      <c r="E5" s="108"/>
      <c r="F5" s="108"/>
      <c r="G5" s="108"/>
      <c r="H5" s="108"/>
      <c r="I5" s="108"/>
      <c r="J5" s="109"/>
      <c r="M5" s="29"/>
    </row>
    <row r="6" spans="2:13" s="6" customFormat="1" ht="51.6" customHeight="1" x14ac:dyDescent="0.3">
      <c r="D6" s="110" t="s">
        <v>125</v>
      </c>
      <c r="E6" s="111"/>
      <c r="F6" s="111"/>
      <c r="G6" s="111"/>
      <c r="H6" s="111"/>
      <c r="I6" s="111"/>
      <c r="J6" s="112"/>
      <c r="M6" s="29"/>
    </row>
    <row r="7" spans="2:13" s="6" customFormat="1" ht="39.9" customHeight="1" x14ac:dyDescent="0.3">
      <c r="B7" s="113" t="s">
        <v>11</v>
      </c>
      <c r="C7" s="114"/>
      <c r="D7" s="36" t="s">
        <v>56</v>
      </c>
      <c r="E7" s="44"/>
      <c r="F7" s="32"/>
      <c r="G7" s="115" t="s">
        <v>51</v>
      </c>
      <c r="H7" s="116"/>
      <c r="I7" s="116"/>
      <c r="J7" s="116"/>
      <c r="M7" s="29"/>
    </row>
    <row r="8" spans="2:13" ht="18" customHeight="1" x14ac:dyDescent="0.3">
      <c r="C8" s="40" t="s">
        <v>42</v>
      </c>
      <c r="D8" s="7"/>
      <c r="E8" s="7"/>
      <c r="F8" s="7"/>
    </row>
    <row r="9" spans="2:13" ht="15.9" customHeight="1" x14ac:dyDescent="0.3">
      <c r="B9" s="17" t="str">
        <f>CONCATENATE($E$98,".3.",M9)</f>
        <v>4.3.1</v>
      </c>
      <c r="C9" s="38" t="s">
        <v>14</v>
      </c>
      <c r="D9" s="15">
        <v>2</v>
      </c>
      <c r="E9" s="45"/>
      <c r="F9" s="8"/>
      <c r="G9" s="102"/>
      <c r="H9" s="103"/>
      <c r="I9" s="103"/>
      <c r="J9" s="103"/>
      <c r="K9" s="18"/>
      <c r="M9" s="28">
        <v>1</v>
      </c>
    </row>
    <row r="10" spans="2:13" ht="15.9" customHeight="1" x14ac:dyDescent="0.3">
      <c r="B10" s="17" t="str">
        <f>CONCATENATE($E$98,".3.",M10)</f>
        <v>4.3.2</v>
      </c>
      <c r="C10" s="38" t="s">
        <v>15</v>
      </c>
      <c r="D10" s="15">
        <v>3</v>
      </c>
      <c r="E10" s="45"/>
      <c r="F10" s="8"/>
      <c r="G10" s="100"/>
      <c r="H10" s="101"/>
      <c r="I10" s="101"/>
      <c r="J10" s="101"/>
      <c r="K10" s="18"/>
      <c r="M10" s="28">
        <f>1+M9</f>
        <v>2</v>
      </c>
    </row>
    <row r="11" spans="2:13" ht="15.9" customHeight="1" x14ac:dyDescent="0.3">
      <c r="B11" s="17" t="str">
        <f>CONCATENATE($E$98,".3.",M11)</f>
        <v>4.3.3</v>
      </c>
      <c r="C11" s="38" t="s">
        <v>16</v>
      </c>
      <c r="D11" s="15">
        <v>2</v>
      </c>
      <c r="E11" s="45"/>
      <c r="F11" s="8"/>
      <c r="G11" s="100"/>
      <c r="H11" s="101"/>
      <c r="I11" s="101"/>
      <c r="J11" s="101"/>
      <c r="K11" s="18"/>
      <c r="M11" s="28">
        <f t="shared" ref="M11:M13" si="0">1+M10</f>
        <v>3</v>
      </c>
    </row>
    <row r="12" spans="2:13" ht="15.9" customHeight="1" x14ac:dyDescent="0.3">
      <c r="B12" s="17" t="str">
        <f>CONCATENATE($E$98,".3.",M12)</f>
        <v>4.3.4</v>
      </c>
      <c r="C12" s="38" t="s">
        <v>17</v>
      </c>
      <c r="D12" s="15">
        <v>2</v>
      </c>
      <c r="E12" s="45"/>
      <c r="F12" s="8"/>
      <c r="G12" s="100"/>
      <c r="H12" s="101"/>
      <c r="I12" s="101"/>
      <c r="J12" s="101"/>
      <c r="K12" s="18"/>
      <c r="M12" s="28">
        <f t="shared" si="0"/>
        <v>4</v>
      </c>
    </row>
    <row r="13" spans="2:13" ht="15.9" customHeight="1" x14ac:dyDescent="0.3">
      <c r="B13" s="17" t="str">
        <f>CONCATENATE($E$98,".3.",M13)</f>
        <v>4.3.5</v>
      </c>
      <c r="C13" s="38" t="s">
        <v>18</v>
      </c>
      <c r="D13" s="15">
        <v>3</v>
      </c>
      <c r="E13" s="45"/>
      <c r="F13" s="8"/>
      <c r="G13" s="100"/>
      <c r="H13" s="101"/>
      <c r="I13" s="101"/>
      <c r="J13" s="101"/>
      <c r="K13" s="18"/>
      <c r="M13" s="28">
        <f t="shared" si="0"/>
        <v>5</v>
      </c>
    </row>
    <row r="14" spans="2:13" s="11" customFormat="1" ht="21" customHeight="1" x14ac:dyDescent="0.3">
      <c r="C14" s="23" t="s">
        <v>5</v>
      </c>
      <c r="D14" s="24">
        <f>IF(COUNTIF(D9:D13,"")=$M13,"",(COUNTIF(D9:D13,3)))</f>
        <v>2</v>
      </c>
      <c r="E14" s="24" t="str">
        <f>IF(COUNTIF(E9:E13,"")=$M13,"",(COUNTIF(E9:E13,3)))</f>
        <v/>
      </c>
      <c r="F14" s="9"/>
      <c r="G14" s="10"/>
      <c r="H14" s="10"/>
      <c r="I14" s="10"/>
      <c r="J14" s="10"/>
      <c r="M14" s="30"/>
    </row>
    <row r="15" spans="2:13" ht="13.8" x14ac:dyDescent="0.3">
      <c r="D15" s="34"/>
      <c r="E15" s="7"/>
      <c r="F15" s="7"/>
      <c r="G15" s="12"/>
      <c r="H15" s="12"/>
      <c r="I15" s="12"/>
      <c r="J15" s="12"/>
    </row>
    <row r="16" spans="2:13" ht="18" customHeight="1" x14ac:dyDescent="0.3">
      <c r="C16" s="40" t="s">
        <v>43</v>
      </c>
      <c r="D16" s="7"/>
      <c r="E16" s="7"/>
      <c r="F16" s="7"/>
      <c r="G16" s="12"/>
      <c r="H16" s="12"/>
      <c r="I16" s="12"/>
      <c r="J16" s="12"/>
    </row>
    <row r="17" spans="2:13" ht="15.9" customHeight="1" x14ac:dyDescent="0.3">
      <c r="B17" s="17" t="str">
        <f t="shared" ref="B17:B26" si="1">CONCATENATE($E$98,".4.",M17)</f>
        <v>4.4.1</v>
      </c>
      <c r="C17" s="38" t="s">
        <v>19</v>
      </c>
      <c r="D17" s="15">
        <v>3</v>
      </c>
      <c r="E17" s="45"/>
      <c r="F17" s="8"/>
      <c r="G17" s="100"/>
      <c r="H17" s="101"/>
      <c r="I17" s="101"/>
      <c r="J17" s="101"/>
      <c r="K17" s="18"/>
      <c r="M17" s="28">
        <v>1</v>
      </c>
    </row>
    <row r="18" spans="2:13" ht="15.9" customHeight="1" x14ac:dyDescent="0.3">
      <c r="B18" s="17" t="str">
        <f t="shared" si="1"/>
        <v>4.4.2</v>
      </c>
      <c r="C18" s="38" t="s">
        <v>20</v>
      </c>
      <c r="D18" s="15">
        <v>3</v>
      </c>
      <c r="E18" s="45"/>
      <c r="F18" s="8"/>
      <c r="G18" s="100"/>
      <c r="H18" s="101"/>
      <c r="I18" s="101"/>
      <c r="J18" s="101"/>
      <c r="K18" s="18"/>
      <c r="M18" s="28">
        <f t="shared" ref="M18:M26" si="2">1+M17</f>
        <v>2</v>
      </c>
    </row>
    <row r="19" spans="2:13" ht="15.9" customHeight="1" x14ac:dyDescent="0.3">
      <c r="B19" s="17" t="str">
        <f t="shared" si="1"/>
        <v>4.4.3</v>
      </c>
      <c r="C19" s="38" t="s">
        <v>21</v>
      </c>
      <c r="D19" s="15">
        <v>3</v>
      </c>
      <c r="E19" s="45"/>
      <c r="F19" s="8"/>
      <c r="G19" s="100"/>
      <c r="H19" s="101"/>
      <c r="I19" s="101"/>
      <c r="J19" s="101"/>
      <c r="K19" s="18"/>
      <c r="M19" s="28">
        <f t="shared" si="2"/>
        <v>3</v>
      </c>
    </row>
    <row r="20" spans="2:13" ht="15.9" customHeight="1" x14ac:dyDescent="0.3">
      <c r="B20" s="17" t="str">
        <f t="shared" si="1"/>
        <v>4.4.4</v>
      </c>
      <c r="C20" s="38" t="s">
        <v>22</v>
      </c>
      <c r="D20" s="15">
        <v>3</v>
      </c>
      <c r="E20" s="45"/>
      <c r="F20" s="8"/>
      <c r="G20" s="100"/>
      <c r="H20" s="101"/>
      <c r="I20" s="101"/>
      <c r="J20" s="101"/>
      <c r="K20" s="18"/>
      <c r="M20" s="28">
        <f t="shared" si="2"/>
        <v>4</v>
      </c>
    </row>
    <row r="21" spans="2:13" ht="15.9" customHeight="1" x14ac:dyDescent="0.3">
      <c r="B21" s="17" t="str">
        <f t="shared" si="1"/>
        <v>4.4.5</v>
      </c>
      <c r="C21" s="38" t="s">
        <v>23</v>
      </c>
      <c r="D21" s="15">
        <v>3</v>
      </c>
      <c r="E21" s="45"/>
      <c r="F21" s="8"/>
      <c r="G21" s="100"/>
      <c r="H21" s="101"/>
      <c r="I21" s="101"/>
      <c r="J21" s="101"/>
      <c r="K21" s="18"/>
      <c r="M21" s="28">
        <f t="shared" si="2"/>
        <v>5</v>
      </c>
    </row>
    <row r="22" spans="2:13" ht="15.9" customHeight="1" x14ac:dyDescent="0.3">
      <c r="B22" s="17" t="str">
        <f t="shared" si="1"/>
        <v>4.4.6</v>
      </c>
      <c r="C22" s="38" t="s">
        <v>24</v>
      </c>
      <c r="D22" s="15">
        <v>3</v>
      </c>
      <c r="E22" s="45"/>
      <c r="F22" s="8"/>
      <c r="G22" s="100"/>
      <c r="H22" s="101"/>
      <c r="I22" s="101"/>
      <c r="J22" s="101"/>
      <c r="K22" s="18"/>
      <c r="M22" s="28">
        <f t="shared" si="2"/>
        <v>6</v>
      </c>
    </row>
    <row r="23" spans="2:13" ht="15.9" customHeight="1" x14ac:dyDescent="0.3">
      <c r="B23" s="17" t="str">
        <f t="shared" si="1"/>
        <v>4.4.7</v>
      </c>
      <c r="C23" s="38" t="s">
        <v>25</v>
      </c>
      <c r="D23" s="15">
        <v>3</v>
      </c>
      <c r="E23" s="45"/>
      <c r="F23" s="8"/>
      <c r="G23" s="100"/>
      <c r="H23" s="101"/>
      <c r="I23" s="101"/>
      <c r="J23" s="101"/>
      <c r="K23" s="18"/>
      <c r="M23" s="28">
        <f t="shared" si="2"/>
        <v>7</v>
      </c>
    </row>
    <row r="24" spans="2:13" ht="15.9" customHeight="1" x14ac:dyDescent="0.3">
      <c r="B24" s="17" t="str">
        <f t="shared" si="1"/>
        <v>4.4.8</v>
      </c>
      <c r="C24" s="38" t="s">
        <v>26</v>
      </c>
      <c r="D24" s="15">
        <v>3</v>
      </c>
      <c r="E24" s="45"/>
      <c r="F24" s="8"/>
      <c r="G24" s="100"/>
      <c r="H24" s="101"/>
      <c r="I24" s="101"/>
      <c r="J24" s="101"/>
      <c r="K24" s="18"/>
      <c r="M24" s="28">
        <f t="shared" si="2"/>
        <v>8</v>
      </c>
    </row>
    <row r="25" spans="2:13" ht="15.9" customHeight="1" x14ac:dyDescent="0.3">
      <c r="B25" s="17" t="str">
        <f t="shared" si="1"/>
        <v>4.4.9</v>
      </c>
      <c r="C25" s="38" t="s">
        <v>27</v>
      </c>
      <c r="D25" s="15">
        <v>3</v>
      </c>
      <c r="E25" s="45"/>
      <c r="F25" s="8"/>
      <c r="G25" s="100"/>
      <c r="H25" s="101"/>
      <c r="I25" s="101"/>
      <c r="J25" s="101"/>
      <c r="K25" s="18"/>
      <c r="M25" s="28">
        <f t="shared" si="2"/>
        <v>9</v>
      </c>
    </row>
    <row r="26" spans="2:13" ht="15.9" customHeight="1" x14ac:dyDescent="0.3">
      <c r="B26" s="17" t="str">
        <f t="shared" si="1"/>
        <v>4.4.10</v>
      </c>
      <c r="C26" s="38" t="s">
        <v>28</v>
      </c>
      <c r="D26" s="15">
        <v>3</v>
      </c>
      <c r="E26" s="45"/>
      <c r="F26" s="8"/>
      <c r="G26" s="100"/>
      <c r="H26" s="101"/>
      <c r="I26" s="101"/>
      <c r="J26" s="101"/>
      <c r="K26" s="18"/>
      <c r="M26" s="28">
        <f t="shared" si="2"/>
        <v>10</v>
      </c>
    </row>
    <row r="27" spans="2:13" s="11" customFormat="1" ht="21" customHeight="1" x14ac:dyDescent="0.3">
      <c r="C27" s="23" t="s">
        <v>5</v>
      </c>
      <c r="D27" s="24">
        <f>IF(COUNTIF(D17:D26,"")=$M26,"",(COUNTIF(D17:D26,3)))</f>
        <v>10</v>
      </c>
      <c r="E27" s="24" t="str">
        <f>IF(COUNTIF(E17:E26,"")=$M26,"",(COUNTIF(E17:E26,3)))</f>
        <v/>
      </c>
      <c r="F27" s="9"/>
      <c r="G27" s="10"/>
      <c r="H27" s="10"/>
      <c r="I27" s="10"/>
      <c r="J27" s="10"/>
      <c r="M27" s="30"/>
    </row>
    <row r="28" spans="2:13" ht="13.2" x14ac:dyDescent="0.3">
      <c r="C28" s="13"/>
      <c r="D28" s="7"/>
      <c r="E28" s="7"/>
      <c r="F28" s="7"/>
      <c r="G28" s="12"/>
      <c r="H28" s="12"/>
      <c r="I28" s="12"/>
      <c r="J28" s="12"/>
    </row>
    <row r="29" spans="2:13" ht="18" customHeight="1" x14ac:dyDescent="0.3">
      <c r="C29" s="40" t="s">
        <v>44</v>
      </c>
      <c r="D29" s="7"/>
      <c r="E29" s="7"/>
      <c r="F29" s="7"/>
      <c r="G29" s="12"/>
      <c r="H29" s="12"/>
      <c r="I29" s="12"/>
      <c r="J29" s="12"/>
    </row>
    <row r="30" spans="2:13" ht="15.9" customHeight="1" x14ac:dyDescent="0.3">
      <c r="B30" s="17" t="str">
        <f t="shared" ref="B30:B42" si="3">CONCATENATE($E$98,".5.",M30)</f>
        <v>4.5.1</v>
      </c>
      <c r="C30" s="38" t="s">
        <v>29</v>
      </c>
      <c r="D30" s="15">
        <v>3</v>
      </c>
      <c r="E30" s="45"/>
      <c r="F30" s="8"/>
      <c r="G30" s="100"/>
      <c r="H30" s="101"/>
      <c r="I30" s="101"/>
      <c r="J30" s="101"/>
      <c r="K30" s="39"/>
      <c r="M30" s="28">
        <v>1</v>
      </c>
    </row>
    <row r="31" spans="2:13" ht="15.9" customHeight="1" x14ac:dyDescent="0.3">
      <c r="B31" s="17" t="str">
        <f t="shared" si="3"/>
        <v>4.5.2</v>
      </c>
      <c r="C31" s="38" t="s">
        <v>30</v>
      </c>
      <c r="D31" s="15">
        <v>3</v>
      </c>
      <c r="E31" s="45"/>
      <c r="F31" s="8"/>
      <c r="G31" s="100"/>
      <c r="H31" s="101"/>
      <c r="I31" s="101"/>
      <c r="J31" s="101"/>
      <c r="K31" s="39"/>
      <c r="M31" s="28">
        <f t="shared" ref="M31:M42" si="4">1+M30</f>
        <v>2</v>
      </c>
    </row>
    <row r="32" spans="2:13" ht="15.9" customHeight="1" x14ac:dyDescent="0.3">
      <c r="B32" s="17" t="str">
        <f t="shared" si="3"/>
        <v>4.5.3</v>
      </c>
      <c r="C32" s="38" t="s">
        <v>31</v>
      </c>
      <c r="D32" s="15">
        <v>3</v>
      </c>
      <c r="E32" s="45"/>
      <c r="F32" s="8"/>
      <c r="G32" s="100"/>
      <c r="H32" s="101"/>
      <c r="I32" s="101"/>
      <c r="J32" s="101"/>
      <c r="K32" s="39"/>
      <c r="M32" s="28">
        <f t="shared" si="4"/>
        <v>3</v>
      </c>
    </row>
    <row r="33" spans="2:13" ht="15.9" customHeight="1" x14ac:dyDescent="0.3">
      <c r="B33" s="17" t="str">
        <f t="shared" si="3"/>
        <v>4.5.4</v>
      </c>
      <c r="C33" s="38" t="s">
        <v>32</v>
      </c>
      <c r="D33" s="15">
        <v>3</v>
      </c>
      <c r="E33" s="45"/>
      <c r="F33" s="8"/>
      <c r="G33" s="100"/>
      <c r="H33" s="101"/>
      <c r="I33" s="101"/>
      <c r="J33" s="101"/>
      <c r="K33" s="39"/>
      <c r="M33" s="28">
        <f t="shared" si="4"/>
        <v>4</v>
      </c>
    </row>
    <row r="34" spans="2:13" ht="15.9" customHeight="1" x14ac:dyDescent="0.3">
      <c r="B34" s="17" t="str">
        <f t="shared" si="3"/>
        <v>4.5.5</v>
      </c>
      <c r="C34" s="38" t="s">
        <v>33</v>
      </c>
      <c r="D34" s="15">
        <v>3</v>
      </c>
      <c r="E34" s="45"/>
      <c r="F34" s="8"/>
      <c r="G34" s="100"/>
      <c r="H34" s="101"/>
      <c r="I34" s="101"/>
      <c r="J34" s="101"/>
      <c r="K34" s="39"/>
      <c r="M34" s="28">
        <f t="shared" si="4"/>
        <v>5</v>
      </c>
    </row>
    <row r="35" spans="2:13" ht="15.9" customHeight="1" x14ac:dyDescent="0.3">
      <c r="B35" s="17" t="str">
        <f t="shared" si="3"/>
        <v>4.5.6</v>
      </c>
      <c r="C35" s="38" t="s">
        <v>34</v>
      </c>
      <c r="D35" s="15">
        <v>3</v>
      </c>
      <c r="E35" s="45"/>
      <c r="F35" s="8"/>
      <c r="G35" s="100"/>
      <c r="H35" s="101"/>
      <c r="I35" s="101"/>
      <c r="J35" s="101"/>
      <c r="K35" s="39"/>
      <c r="M35" s="28">
        <f t="shared" si="4"/>
        <v>6</v>
      </c>
    </row>
    <row r="36" spans="2:13" ht="15.9" customHeight="1" x14ac:dyDescent="0.3">
      <c r="B36" s="17" t="str">
        <f t="shared" si="3"/>
        <v>4.5.7</v>
      </c>
      <c r="C36" s="38" t="s">
        <v>35</v>
      </c>
      <c r="D36" s="15">
        <v>3</v>
      </c>
      <c r="E36" s="45"/>
      <c r="F36" s="8"/>
      <c r="G36" s="100"/>
      <c r="H36" s="101"/>
      <c r="I36" s="101"/>
      <c r="J36" s="101"/>
      <c r="K36" s="39"/>
      <c r="M36" s="28">
        <f t="shared" si="4"/>
        <v>7</v>
      </c>
    </row>
    <row r="37" spans="2:13" ht="15.9" customHeight="1" x14ac:dyDescent="0.3">
      <c r="B37" s="17" t="str">
        <f t="shared" si="3"/>
        <v>4.5.8</v>
      </c>
      <c r="C37" s="38" t="s">
        <v>36</v>
      </c>
      <c r="D37" s="15">
        <v>3</v>
      </c>
      <c r="E37" s="45"/>
      <c r="F37" s="8"/>
      <c r="G37" s="100"/>
      <c r="H37" s="101"/>
      <c r="I37" s="101"/>
      <c r="J37" s="101"/>
      <c r="K37" s="39"/>
      <c r="M37" s="28">
        <f t="shared" si="4"/>
        <v>8</v>
      </c>
    </row>
    <row r="38" spans="2:13" ht="15.9" customHeight="1" x14ac:dyDescent="0.3">
      <c r="B38" s="17" t="str">
        <f t="shared" si="3"/>
        <v>4.5.9</v>
      </c>
      <c r="C38" s="38" t="s">
        <v>37</v>
      </c>
      <c r="D38" s="15">
        <v>2</v>
      </c>
      <c r="E38" s="45"/>
      <c r="F38" s="8"/>
      <c r="G38" s="100"/>
      <c r="H38" s="101"/>
      <c r="I38" s="101"/>
      <c r="J38" s="101"/>
      <c r="K38" s="39"/>
      <c r="M38" s="28">
        <f t="shared" si="4"/>
        <v>9</v>
      </c>
    </row>
    <row r="39" spans="2:13" ht="15.9" customHeight="1" x14ac:dyDescent="0.3">
      <c r="B39" s="17" t="str">
        <f t="shared" si="3"/>
        <v>4.5.10</v>
      </c>
      <c r="C39" s="38" t="s">
        <v>38</v>
      </c>
      <c r="D39" s="15">
        <v>3</v>
      </c>
      <c r="E39" s="45"/>
      <c r="F39" s="8"/>
      <c r="G39" s="100"/>
      <c r="H39" s="101"/>
      <c r="I39" s="101"/>
      <c r="J39" s="101"/>
      <c r="K39" s="39"/>
      <c r="M39" s="28">
        <f t="shared" si="4"/>
        <v>10</v>
      </c>
    </row>
    <row r="40" spans="2:13" ht="15.9" customHeight="1" x14ac:dyDescent="0.3">
      <c r="B40" s="17" t="str">
        <f t="shared" si="3"/>
        <v>4.5.11</v>
      </c>
      <c r="C40" s="38" t="s">
        <v>39</v>
      </c>
      <c r="D40" s="15">
        <v>3</v>
      </c>
      <c r="E40" s="45"/>
      <c r="F40" s="8"/>
      <c r="G40" s="100"/>
      <c r="H40" s="101"/>
      <c r="I40" s="101"/>
      <c r="J40" s="101"/>
      <c r="K40" s="39"/>
      <c r="M40" s="28">
        <f t="shared" si="4"/>
        <v>11</v>
      </c>
    </row>
    <row r="41" spans="2:13" ht="15.9" customHeight="1" x14ac:dyDescent="0.3">
      <c r="B41" s="17" t="str">
        <f t="shared" si="3"/>
        <v>4.5.12</v>
      </c>
      <c r="C41" s="38" t="s">
        <v>40</v>
      </c>
      <c r="D41" s="15">
        <v>3</v>
      </c>
      <c r="E41" s="45"/>
      <c r="F41" s="8"/>
      <c r="G41" s="100"/>
      <c r="H41" s="101"/>
      <c r="I41" s="101"/>
      <c r="J41" s="101"/>
      <c r="K41" s="39"/>
      <c r="M41" s="28">
        <f t="shared" si="4"/>
        <v>12</v>
      </c>
    </row>
    <row r="42" spans="2:13" ht="15.9" customHeight="1" x14ac:dyDescent="0.3">
      <c r="B42" s="17" t="str">
        <f t="shared" si="3"/>
        <v>4.5.13</v>
      </c>
      <c r="C42" s="38" t="s">
        <v>41</v>
      </c>
      <c r="D42" s="15">
        <v>2</v>
      </c>
      <c r="E42" s="45"/>
      <c r="F42" s="8"/>
      <c r="G42" s="100"/>
      <c r="H42" s="101"/>
      <c r="I42" s="101"/>
      <c r="J42" s="101"/>
      <c r="K42" s="39"/>
      <c r="M42" s="28">
        <f t="shared" si="4"/>
        <v>13</v>
      </c>
    </row>
    <row r="43" spans="2:13" ht="15.9" customHeight="1" x14ac:dyDescent="0.3">
      <c r="B43" s="17" t="str">
        <f>IF($E$98=4,"",CONCATENATE($E$98,".5.",M43))</f>
        <v/>
      </c>
      <c r="C43" s="27" t="str">
        <f>IF($E$98=4,""," Select and balance")</f>
        <v/>
      </c>
      <c r="D43" s="15"/>
      <c r="E43" s="45"/>
      <c r="F43" s="8"/>
      <c r="G43" s="100"/>
      <c r="H43" s="101"/>
      <c r="I43" s="101"/>
      <c r="J43" s="101"/>
      <c r="K43" s="18"/>
      <c r="M43" s="28">
        <v>14</v>
      </c>
    </row>
    <row r="44" spans="2:13" s="11" customFormat="1" ht="21" customHeight="1" x14ac:dyDescent="0.3">
      <c r="C44" s="23" t="s">
        <v>5</v>
      </c>
      <c r="D44" s="24">
        <f>IF(COUNTIF(D30:D43,"")=$M$43,"",(COUNTIF(D30:D43,3)))</f>
        <v>11</v>
      </c>
      <c r="E44" s="24" t="str">
        <f>IF(COUNTIF(E30:E43,"")=$M$43,"",(COUNTIF(E30:E43,3)))</f>
        <v/>
      </c>
      <c r="F44" s="9"/>
      <c r="M44" s="30"/>
    </row>
    <row r="45" spans="2:13" s="1" customFormat="1" ht="15.9" customHeight="1" x14ac:dyDescent="0.3">
      <c r="M45" s="31"/>
    </row>
    <row r="46" spans="2:13" s="1" customFormat="1" ht="15.9" customHeight="1" x14ac:dyDescent="0.3">
      <c r="C46" s="37" t="s">
        <v>12</v>
      </c>
      <c r="M46" s="31"/>
    </row>
    <row r="47" spans="2:13" s="1" customFormat="1" ht="9" customHeight="1" x14ac:dyDescent="0.3">
      <c r="C47" s="2"/>
      <c r="M47" s="31"/>
    </row>
    <row r="48" spans="2:13" s="1" customFormat="1" ht="15.9" customHeight="1" x14ac:dyDescent="0.3">
      <c r="C48" s="22" t="s">
        <v>6</v>
      </c>
      <c r="D48" s="26">
        <f>COUNTIF(D$9:D$13,3)+COUNTIF(D$17:D$26,3)+COUNTIF(D$30:D$43,3)</f>
        <v>23</v>
      </c>
      <c r="E48" s="26">
        <f>COUNTIF(E$9:E$13,3)+COUNTIF(E$17:E$26,3)+COUNTIF(E$30:E$43,3)</f>
        <v>0</v>
      </c>
      <c r="M48" s="31"/>
    </row>
    <row r="49" spans="2:13" s="1" customFormat="1" ht="15.9" customHeight="1" x14ac:dyDescent="0.3">
      <c r="C49" s="22" t="s">
        <v>7</v>
      </c>
      <c r="D49" s="26">
        <f>COUNTIF(D$9:D$13,2)+COUNTIF(D$17:D$26,2)+COUNTIF(D$30:D$43,2)</f>
        <v>5</v>
      </c>
      <c r="E49" s="26">
        <f>COUNTIF(E$9:E$13,2)+COUNTIF(E$17:E$26,2)+COUNTIF(E$30:E$43,2)</f>
        <v>0</v>
      </c>
      <c r="M49" s="31"/>
    </row>
    <row r="50" spans="2:13" s="1" customFormat="1" ht="15.9" customHeight="1" x14ac:dyDescent="0.3">
      <c r="C50" s="22" t="s">
        <v>8</v>
      </c>
      <c r="D50" s="26">
        <f>COUNTIF(D$9:D$13,1)+COUNTIF(D$17:D$26,1)+COUNTIF(D$30:D$43,1)</f>
        <v>0</v>
      </c>
      <c r="E50" s="26">
        <f>COUNTIF(E$9:E$13,1)+COUNTIF(E$17:E$26,1)+COUNTIF(E$30:E$43,1)</f>
        <v>0</v>
      </c>
      <c r="M50" s="31"/>
    </row>
    <row r="51" spans="2:13" s="1" customFormat="1" ht="15.9" customHeight="1" x14ac:dyDescent="0.3">
      <c r="C51" s="22" t="s">
        <v>9</v>
      </c>
      <c r="D51" s="26">
        <f>IF($I$3="Project",(COUNTBLANK(D$9:D$13)+COUNTBLANK(D$17:D$26)+COUNTBLANK(D$30:D$42)),(COUNTBLANK(D$9:D$13)+COUNTBLANK(D$17:D$26)+COUNTBLANK(D$30:D$43)))</f>
        <v>0</v>
      </c>
      <c r="E51" s="26">
        <f>IF($I$3="Project",(COUNTBLANK(E$9:E$13)+COUNTBLANK(E$17:E$26)+COUNTBLANK(E$30:E$42)),(COUNTBLANK(E$9:E$13)+COUNTBLANK(E$17:E$26)+COUNTBLANK(E$30:E$43)))</f>
        <v>28</v>
      </c>
      <c r="G51" s="117" t="str">
        <f>IF(D51&gt;0,"Please evaluate all competence elements",IF(G3="D","",IF(E51&gt;0,"Please evaluate all competence elements","")))</f>
        <v/>
      </c>
      <c r="H51" s="117"/>
      <c r="I51" s="117"/>
      <c r="J51" s="117"/>
      <c r="M51" s="31"/>
    </row>
    <row r="52" spans="2:13" s="1" customFormat="1" ht="9.9" customHeight="1" x14ac:dyDescent="0.3">
      <c r="M52" s="31"/>
    </row>
    <row r="53" spans="2:13" s="1" customFormat="1" ht="9.9" customHeight="1" x14ac:dyDescent="0.3">
      <c r="M53" s="31"/>
    </row>
    <row r="54" spans="2:13" s="1" customFormat="1" ht="15.9" customHeight="1" x14ac:dyDescent="0.3">
      <c r="M54" s="31"/>
    </row>
    <row r="55" spans="2:13" s="1" customFormat="1" ht="13.8" x14ac:dyDescent="0.3">
      <c r="M55" s="31"/>
    </row>
    <row r="56" spans="2:13" s="1" customFormat="1" ht="13.8" x14ac:dyDescent="0.3">
      <c r="M56" s="31"/>
    </row>
    <row r="57" spans="2:13" s="1" customFormat="1" ht="13.8" x14ac:dyDescent="0.3">
      <c r="B57" s="19" t="s">
        <v>136</v>
      </c>
      <c r="M57" s="31"/>
    </row>
    <row r="58" spans="2:13" s="1" customFormat="1" ht="13.8" x14ac:dyDescent="0.3">
      <c r="M58" s="31"/>
    </row>
    <row r="59" spans="2:13" s="1" customFormat="1" ht="13.8" x14ac:dyDescent="0.3">
      <c r="M59" s="31"/>
    </row>
    <row r="60" spans="2:13" s="1" customFormat="1" ht="13.8" x14ac:dyDescent="0.3">
      <c r="M60" s="31"/>
    </row>
    <row r="61" spans="2:13" s="1" customFormat="1" ht="13.8" x14ac:dyDescent="0.3">
      <c r="M61" s="31"/>
    </row>
    <row r="62" spans="2:13" s="1" customFormat="1" ht="13.8" x14ac:dyDescent="0.3">
      <c r="M62" s="31"/>
    </row>
    <row r="63" spans="2:13" s="1" customFormat="1" ht="13.8" x14ac:dyDescent="0.3">
      <c r="M63" s="31"/>
    </row>
    <row r="64" spans="2:13" s="1" customFormat="1" ht="13.8" x14ac:dyDescent="0.3">
      <c r="M64" s="31"/>
    </row>
    <row r="65" spans="13:13" s="1" customFormat="1" ht="13.8" x14ac:dyDescent="0.3">
      <c r="M65" s="31"/>
    </row>
    <row r="66" spans="13:13" s="1" customFormat="1" ht="13.8" x14ac:dyDescent="0.3">
      <c r="M66" s="31"/>
    </row>
    <row r="67" spans="13:13" s="1" customFormat="1" ht="13.8" x14ac:dyDescent="0.3">
      <c r="M67" s="31"/>
    </row>
    <row r="68" spans="13:13" s="1" customFormat="1" ht="13.8" x14ac:dyDescent="0.3">
      <c r="M68" s="31"/>
    </row>
    <row r="69" spans="13:13" s="1" customFormat="1" ht="13.8" x14ac:dyDescent="0.3">
      <c r="M69" s="31"/>
    </row>
    <row r="70" spans="13:13" s="1" customFormat="1" ht="13.8" x14ac:dyDescent="0.3">
      <c r="M70" s="31"/>
    </row>
    <row r="71" spans="13:13" s="1" customFormat="1" ht="13.8" x14ac:dyDescent="0.3">
      <c r="M71" s="31"/>
    </row>
    <row r="72" spans="13:13" s="1" customFormat="1" ht="13.8" x14ac:dyDescent="0.3">
      <c r="M72" s="31"/>
    </row>
    <row r="73" spans="13:13" s="1" customFormat="1" ht="13.8" x14ac:dyDescent="0.3">
      <c r="M73" s="31"/>
    </row>
    <row r="74" spans="13:13" s="1" customFormat="1" ht="13.8" x14ac:dyDescent="0.3">
      <c r="M74" s="31"/>
    </row>
    <row r="75" spans="13:13" s="1" customFormat="1" ht="13.8" x14ac:dyDescent="0.3">
      <c r="M75" s="31"/>
    </row>
    <row r="76" spans="13:13" s="1" customFormat="1" ht="13.8" x14ac:dyDescent="0.3">
      <c r="M76" s="31"/>
    </row>
    <row r="77" spans="13:13" s="1" customFormat="1" ht="13.8" x14ac:dyDescent="0.3">
      <c r="M77" s="31"/>
    </row>
    <row r="78" spans="13:13" s="1" customFormat="1" ht="13.8" x14ac:dyDescent="0.3">
      <c r="M78" s="31"/>
    </row>
    <row r="79" spans="13:13" s="1" customFormat="1" ht="13.8" x14ac:dyDescent="0.3">
      <c r="M79" s="31"/>
    </row>
    <row r="80" spans="13:13" s="1" customFormat="1" ht="13.8" x14ac:dyDescent="0.3">
      <c r="M80" s="31"/>
    </row>
    <row r="81" spans="13:13" s="1" customFormat="1" ht="13.8" x14ac:dyDescent="0.3">
      <c r="M81" s="31"/>
    </row>
    <row r="82" spans="13:13" s="1" customFormat="1" ht="13.8" x14ac:dyDescent="0.3">
      <c r="M82" s="31"/>
    </row>
    <row r="83" spans="13:13" s="1" customFormat="1" ht="13.8" x14ac:dyDescent="0.3">
      <c r="M83" s="31"/>
    </row>
    <row r="84" spans="13:13" s="1" customFormat="1" ht="13.8" x14ac:dyDescent="0.3">
      <c r="M84" s="31"/>
    </row>
    <row r="85" spans="13:13" s="1" customFormat="1" ht="13.8" x14ac:dyDescent="0.3">
      <c r="M85" s="31"/>
    </row>
    <row r="86" spans="13:13" s="1" customFormat="1" ht="13.8" x14ac:dyDescent="0.3">
      <c r="M86" s="31"/>
    </row>
    <row r="87" spans="13:13" s="1" customFormat="1" ht="13.8" x14ac:dyDescent="0.3">
      <c r="M87" s="31"/>
    </row>
    <row r="88" spans="13:13" s="1" customFormat="1" ht="13.8" x14ac:dyDescent="0.3">
      <c r="M88" s="31"/>
    </row>
    <row r="89" spans="13:13" s="1" customFormat="1" ht="13.8" x14ac:dyDescent="0.3">
      <c r="M89" s="31"/>
    </row>
    <row r="90" spans="13:13" s="1" customFormat="1" ht="13.8" x14ac:dyDescent="0.3">
      <c r="M90" s="31"/>
    </row>
    <row r="91" spans="13:13" s="1" customFormat="1" ht="13.8" x14ac:dyDescent="0.3">
      <c r="M91" s="31"/>
    </row>
    <row r="92" spans="13:13" s="1" customFormat="1" ht="13.8" x14ac:dyDescent="0.3">
      <c r="M92" s="31"/>
    </row>
    <row r="93" spans="13:13" s="1" customFormat="1" ht="13.8" x14ac:dyDescent="0.3">
      <c r="M93" s="31"/>
    </row>
    <row r="94" spans="13:13" s="1" customFormat="1" ht="13.8" x14ac:dyDescent="0.3">
      <c r="M94" s="31"/>
    </row>
    <row r="95" spans="13:13" s="1" customFormat="1" ht="13.8" x14ac:dyDescent="0.3">
      <c r="M95" s="31"/>
    </row>
    <row r="96" spans="13:13" s="1" customFormat="1" ht="13.8" x14ac:dyDescent="0.3">
      <c r="M96" s="31"/>
    </row>
    <row r="97" spans="2:13" s="1" customFormat="1" ht="13.8" x14ac:dyDescent="0.3">
      <c r="G97" s="1" t="s">
        <v>4</v>
      </c>
      <c r="M97" s="31"/>
    </row>
    <row r="98" spans="2:13" s="1" customFormat="1" ht="13.8" x14ac:dyDescent="0.3">
      <c r="D98" s="22" t="s">
        <v>2</v>
      </c>
      <c r="E98" s="34">
        <f>IF($I$3="Project",4,IF($I$3="Portfolio",6,5))</f>
        <v>4</v>
      </c>
      <c r="G98" s="41" t="s">
        <v>46</v>
      </c>
      <c r="M98" s="31"/>
    </row>
    <row r="99" spans="2:13" ht="13.8" x14ac:dyDescent="0.3">
      <c r="B99" s="16"/>
      <c r="D99" s="22" t="s">
        <v>3</v>
      </c>
      <c r="E99" s="34">
        <f>IF(E98=4, 28,29)</f>
        <v>28</v>
      </c>
      <c r="G99" s="41" t="s">
        <v>47</v>
      </c>
    </row>
    <row r="100" spans="2:13" ht="13.2" x14ac:dyDescent="0.3">
      <c r="G100" s="41" t="s">
        <v>48</v>
      </c>
    </row>
    <row r="101" spans="2:13" ht="13.2" x14ac:dyDescent="0.3">
      <c r="G101" s="41" t="s">
        <v>49</v>
      </c>
    </row>
    <row r="104" spans="2:13" ht="13.2" x14ac:dyDescent="0.3">
      <c r="G104" s="41"/>
    </row>
  </sheetData>
  <sheetProtection selectLockedCells="1"/>
  <mergeCells count="36">
    <mergeCell ref="G17:J17"/>
    <mergeCell ref="D3:E3"/>
    <mergeCell ref="D6:J6"/>
    <mergeCell ref="B7:C7"/>
    <mergeCell ref="G7:J7"/>
    <mergeCell ref="B5:C5"/>
    <mergeCell ref="D5:J5"/>
    <mergeCell ref="G9:J9"/>
    <mergeCell ref="G10:J10"/>
    <mergeCell ref="G11:J11"/>
    <mergeCell ref="G12:J12"/>
    <mergeCell ref="G13:J13"/>
    <mergeCell ref="G32:J32"/>
    <mergeCell ref="G18:J18"/>
    <mergeCell ref="G19:J19"/>
    <mergeCell ref="G20:J20"/>
    <mergeCell ref="G21:J21"/>
    <mergeCell ref="G22:J22"/>
    <mergeCell ref="G23:J23"/>
    <mergeCell ref="G24:J24"/>
    <mergeCell ref="G25:J25"/>
    <mergeCell ref="G26:J26"/>
    <mergeCell ref="G30:J30"/>
    <mergeCell ref="G31:J31"/>
    <mergeCell ref="G51:J51"/>
    <mergeCell ref="G33:J33"/>
    <mergeCell ref="G34:J34"/>
    <mergeCell ref="G35:J35"/>
    <mergeCell ref="G36:J36"/>
    <mergeCell ref="G37:J37"/>
    <mergeCell ref="G38:J38"/>
    <mergeCell ref="G39:J39"/>
    <mergeCell ref="G40:J40"/>
    <mergeCell ref="G41:J41"/>
    <mergeCell ref="G42:J42"/>
    <mergeCell ref="G43:J43"/>
  </mergeCells>
  <phoneticPr fontId="33"/>
  <conditionalFormatting sqref="D9:E13">
    <cfRule type="cellIs" dxfId="8" priority="10" operator="equal">
      <formula>2</formula>
    </cfRule>
    <cfRule type="cellIs" dxfId="7" priority="11" operator="equal">
      <formula>3</formula>
    </cfRule>
    <cfRule type="cellIs" dxfId="6" priority="12" operator="equal">
      <formula>1</formula>
    </cfRule>
  </conditionalFormatting>
  <conditionalFormatting sqref="D17:E26">
    <cfRule type="cellIs" dxfId="5" priority="4" operator="equal">
      <formula>2</formula>
    </cfRule>
    <cfRule type="cellIs" dxfId="4" priority="5" operator="equal">
      <formula>3</formula>
    </cfRule>
    <cfRule type="cellIs" dxfId="3" priority="6" operator="equal">
      <formula>1</formula>
    </cfRule>
  </conditionalFormatting>
  <conditionalFormatting sqref="D30:E43">
    <cfRule type="cellIs" dxfId="2" priority="1" operator="equal">
      <formula>2</formula>
    </cfRule>
    <cfRule type="cellIs" dxfId="1" priority="2" operator="equal">
      <formula>3</formula>
    </cfRule>
    <cfRule type="cellIs" dxfId="0" priority="3" operator="equal">
      <formula>1</formula>
    </cfRule>
  </conditionalFormatting>
  <dataValidations count="5">
    <dataValidation type="whole" allowBlank="1" showDropDown="1" showInputMessage="1" showErrorMessage="1" sqref="D17:E26 D30:E43 D9:E13" xr:uid="{2306F306-259C-41FE-8714-625FD21D7C91}">
      <formula1>1</formula1>
      <formula2>3</formula2>
    </dataValidation>
    <dataValidation type="list" allowBlank="1" showDropDown="1" showInputMessage="1" showErrorMessage="1" sqref="G3" xr:uid="{191FC5FA-2E5D-4908-AD8A-34CE59723FE3}">
      <formula1>"A, B, C, D"</formula1>
    </dataValidation>
    <dataValidation allowBlank="1" showDropDown="1" showInputMessage="1" showErrorMessage="1" sqref="D28:E29" xr:uid="{10E69C47-2C92-42AE-912A-A59D9BF38DEA}"/>
    <dataValidation type="whole" allowBlank="1" showInputMessage="1" showErrorMessage="1" sqref="F9:F13 F17:F26 F30:F43" xr:uid="{E40308B6-C749-4914-8E53-01E38563547F}">
      <formula1>0</formula1>
      <formula2>10</formula2>
    </dataValidation>
    <dataValidation type="list" allowBlank="1" showInputMessage="1" showErrorMessage="1" sqref="I3" xr:uid="{7396C8B4-E4FF-4FC3-B88B-22F69F1B2C3A}">
      <formula1>"Project, Programme, Portfolio"</formula1>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0811fd-43d7-40ce-8ebf-e247d1d72c4b">
      <Terms xmlns="http://schemas.microsoft.com/office/infopath/2007/PartnerControls"/>
    </lcf76f155ced4ddcb4097134ff3c332f>
    <TaxCatchAll xmlns="8a334e9d-9524-4b0a-97eb-ce1a360631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0BF3EB86CEEF3249BD53F48E96C6B7B7" ma:contentTypeVersion="16" ma:contentTypeDescription="新しいドキュメントを作成します。" ma:contentTypeScope="" ma:versionID="da181620061b4e732940d4cc933dd4f7">
  <xsd:schema xmlns:xsd="http://www.w3.org/2001/XMLSchema" xmlns:xs="http://www.w3.org/2001/XMLSchema" xmlns:p="http://schemas.microsoft.com/office/2006/metadata/properties" xmlns:ns2="280811fd-43d7-40ce-8ebf-e247d1d72c4b" xmlns:ns3="8a334e9d-9524-4b0a-97eb-ce1a360631e6" targetNamespace="http://schemas.microsoft.com/office/2006/metadata/properties" ma:root="true" ma:fieldsID="39a67d33488b04f0d71c4e8d3dbaacbf" ns2:_="" ns3:_="">
    <xsd:import namespace="280811fd-43d7-40ce-8ebf-e247d1d72c4b"/>
    <xsd:import namespace="8a334e9d-9524-4b0a-97eb-ce1a360631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11fd-43d7-40ce-8ebf-e247d1d72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334e9d-9524-4b0a-97eb-ce1a360631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e1a812c4-5de3-46b9-8c09-acdec5f6fbed}" ma:internalName="TaxCatchAll" ma:showField="CatchAllData" ma:web="8a334e9d-9524-4b0a-97eb-ce1a36063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DC3560-117F-4A96-88B2-53A296D9CF46}">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280811fd-43d7-40ce-8ebf-e247d1d72c4b"/>
    <ds:schemaRef ds:uri="http://purl.org/dc/terms/"/>
    <ds:schemaRef ds:uri="8a334e9d-9524-4b0a-97eb-ce1a360631e6"/>
    <ds:schemaRef ds:uri="http://www.w3.org/XML/1998/namespace"/>
    <ds:schemaRef ds:uri="http://purl.org/dc/dcmitype/"/>
  </ds:schemaRefs>
</ds:datastoreItem>
</file>

<file path=customXml/itemProps2.xml><?xml version="1.0" encoding="utf-8"?>
<ds:datastoreItem xmlns:ds="http://schemas.openxmlformats.org/officeDocument/2006/customXml" ds:itemID="{72F02297-9E9F-4C13-8CF6-033B7D9EF3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11fd-43d7-40ce-8ebf-e247d1d72c4b"/>
    <ds:schemaRef ds:uri="8a334e9d-9524-4b0a-97eb-ce1a36063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6DEFDB-FF53-4709-BD54-DEF6DC05B4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はじめに</vt:lpstr>
      <vt:lpstr>①初回認証申込書</vt:lpstr>
      <vt:lpstr>②セルフアセスメント</vt:lpstr>
      <vt:lpstr>記入例→</vt:lpstr>
      <vt:lpstr>①初回認証申込書_記入例</vt:lpstr>
      <vt:lpstr>②セルフアセスメント_記入例</vt:lpstr>
      <vt:lpstr>①初回認証申込書!Print_Area</vt:lpstr>
      <vt:lpstr>①初回認証申込書_記入例!Print_Area</vt:lpstr>
      <vt:lpstr>②セルフアセスメント!Print_Area</vt:lpstr>
      <vt:lpstr>②セルフアセスメント_記入例!Print_Area</vt:lpstr>
    </vt:vector>
  </TitlesOfParts>
  <Company>PM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Duncan</dc:creator>
  <cp:lastModifiedBy>中島由恵 / NAKAJIMA，YOSHIE</cp:lastModifiedBy>
  <cp:lastPrinted>2016-06-30T11:19:45Z</cp:lastPrinted>
  <dcterms:created xsi:type="dcterms:W3CDTF">2016-04-15T13:56:41Z</dcterms:created>
  <dcterms:modified xsi:type="dcterms:W3CDTF">2024-09-09T08:28:34Z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0x0101000BF3EB86CEEF3249BD53F48E96C6B7B7</vt:lpwstr>
  </property>
  <property fmtid="{D5CDD505-2E9C-101B-9397-08002B2CF9AE}" pid="3" name="MediaServiceImageTags">
    <vt:lpwstr/>
  </property>
</Properties>
</file>